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<sst xmlns="http://schemas.openxmlformats.org/spreadsheetml/2006/main" count="217" uniqueCount="107">
  <si>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</si>
  <si>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</si>
  <si>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</si>
  <si>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</si>
  <si>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</si>
  <si>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</si>
  <si>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</si>
  <si>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</si>
  <si>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</si>
  <si>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</si>
  <si>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</si>
  <si>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</si>
  <si>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</si>
  <si>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</si>
  <si>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</si>
  <si>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</si>
  <si>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</si>
  <si>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</si>
  <si>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</si>
  <si>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</si>
  <si>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</si>
  <si>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</si>
  <si>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</si>
  <si>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</si>
  <si>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</si>
  <si>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</si>
  <si>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</si>
  <si>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</si>
  <si>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</si>
  <si>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</si>
  <si>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</si>
  <si>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</si>
  <si>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</si>
  <si>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</si>
  <si>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</si>
  <si>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</si>
  <si>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</si>
  <si>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</si>
  <si>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</si>
  <si>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</si>
  <si>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</si>
  <si>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</si>
  <si>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</si>
  <si>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</si>
  <si>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</si>
  <si>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</si>
  <si>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</si>
  <si>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</si>
  <si>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</si>
  <si>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</si>
  <si>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</si>
  <si>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</si>
  <si>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</si>
  <si>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</si>
  <si>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</si>
  <si>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</si>
  <si>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</si>
  <si>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</si>
  <si>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</si>
  <si>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</si>
  <si>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</si>
  <si>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</si>
  <si>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</si>
  <si>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</si>
  <si>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</si>
  <si>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</si>
  <si>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</si>
  <si>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</si>
  <si>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</si>
  <si>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</si>
  <si>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</si>
  <si>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</si>
  <si>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</si>
  <si>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</si>
  <si>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</si>
  <si>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</si>
  <si>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</si>
  <si>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</si>
  <si>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</si>
  <si>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</si>
  <si>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</si>
  <si>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</si>
  <si>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</si>
  <si>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</si>
  <si>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</si>
  <si>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</si>
  <si>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</si>
  <si>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</si>
  <si>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</si>
  <si>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</si>
  <si>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</si>
  <si>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</si>
  <si>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</si>
  <si>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猪苗代町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</si>
  <si>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</si>
  <si>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</si>
  <si>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</si>
  <si>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</si>
  <si>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</si>
  <si>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</si>
  <si>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</si>
  <si>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</si>
  <si>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</si>
  <si>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</si>
  <si>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平成２６年４月より経営の効率化及び安定給水を図るため簡易水道事業と「事業統合」を行った。
　平成２６年度における経常収支比率は１１６．０６％で、類似団体平均値及び全国平均を上回っている。
　当該指標が１００％以上となっている場合、収支が黒字を示すことから５年連続黒字となっている。
　累積欠損金はなし、支払能力を表す流動比率は前年度と比較し大幅に減少しているが、これは地方公営企業会計基準が見直され財務諸表が大きく変化したためである。
　企業債残高対給水収益比率増加の要因は、簡易水道事業より引継いだ事業債である。
　その事業債に係る元利償還金の２分の１は一般会計において負担することとしている。
　事業統合したことにより、給水収益の増加、効率化による費用の削減が図られた。
　この結果、料金回収率は１１２．３６％と前年度を大きく上回り給水原価を１５０円以下とすることができた。
　その一方で、施設利用率は増加したが有収率が減少した。</t>
    <rPh sb="87" eb="89">
      <t>ウワマワ</t>
    </rPh>
    <rPh sb="113" eb="115">
      <t>バアイ</t>
    </rPh>
    <rPh sb="116" eb="118">
      <t>シュウシ</t>
    </rPh>
    <rPh sb="119" eb="121">
      <t>クロジ</t>
    </rPh>
    <rPh sb="122" eb="123">
      <t>シメ</t>
    </rPh>
    <rPh sb="129" eb="130">
      <t>ネン</t>
    </rPh>
    <rPh sb="130" eb="132">
      <t>レンゾク</t>
    </rPh>
    <rPh sb="132" eb="134">
      <t>クロジ</t>
    </rPh>
    <rPh sb="220" eb="222">
      <t>キギョウ</t>
    </rPh>
    <rPh sb="222" eb="223">
      <t>サイ</t>
    </rPh>
    <rPh sb="223" eb="224">
      <t>ザン</t>
    </rPh>
    <rPh sb="224" eb="225">
      <t>タカ</t>
    </rPh>
    <rPh sb="225" eb="226">
      <t>タイ</t>
    </rPh>
    <rPh sb="226" eb="228">
      <t>キュウスイ</t>
    </rPh>
    <rPh sb="228" eb="230">
      <t>シュウエキ</t>
    </rPh>
    <rPh sb="230" eb="232">
      <t>ヒリツ</t>
    </rPh>
    <rPh sb="232" eb="234">
      <t>ゾウカ</t>
    </rPh>
    <rPh sb="235" eb="237">
      <t>ヨウイン</t>
    </rPh>
    <rPh sb="239" eb="241">
      <t>カンイ</t>
    </rPh>
    <rPh sb="241" eb="243">
      <t>スイドウ</t>
    </rPh>
    <rPh sb="243" eb="245">
      <t>ジギョウ</t>
    </rPh>
    <rPh sb="247" eb="248">
      <t>ヒ</t>
    </rPh>
    <rPh sb="248" eb="249">
      <t>ツ</t>
    </rPh>
    <rPh sb="251" eb="254">
      <t>ジギョウサイ</t>
    </rPh>
    <rPh sb="262" eb="265">
      <t>ジギョウサイ</t>
    </rPh>
    <rPh sb="266" eb="267">
      <t>カカ</t>
    </rPh>
    <rPh sb="268" eb="270">
      <t>ガンリ</t>
    </rPh>
    <rPh sb="270" eb="273">
      <t>ショウカンキン</t>
    </rPh>
    <rPh sb="275" eb="276">
      <t>ブン</t>
    </rPh>
    <rPh sb="279" eb="281">
      <t>イッパン</t>
    </rPh>
    <rPh sb="281" eb="283">
      <t>カイケイ</t>
    </rPh>
    <rPh sb="287" eb="289">
      <t>フタン</t>
    </rPh>
    <rPh sb="333" eb="334">
      <t>ハカ</t>
    </rPh>
    <rPh sb="342" eb="344">
      <t>ケッカ</t>
    </rPh>
    <rPh sb="359" eb="362">
      <t>ゼンネンド</t>
    </rPh>
    <rPh sb="363" eb="364">
      <t>オオ</t>
    </rPh>
    <rPh sb="366" eb="368">
      <t>ウワマワ</t>
    </rPh>
    <phoneticPr fontId="4"/>
  </si>
  <si>
    <t>　第３次拡張事業（昭和53年～昭和62年）で整備した資産が法定耐用年数に近づいたため有形固定資産減価償却率が高くなっている。
　そのため、管路経年化率も類似団体平均値及び全国平均より高くなっている。
  管路の更新については、平成７年～平成１６年にかけ老朽管更新事業を実施していた。
　近年は下水道工事等に併せた布設替のみ実施しているため管路更新率が低い値となっている。</t>
    <rPh sb="143" eb="145">
      <t>キンネン</t>
    </rPh>
    <phoneticPr fontId="4"/>
  </si>
  <si>
    <t>　経営の健全性・効率性について、分析の結果、経営は良好と思われる。
　しかし、老朽化の状況から施設老朽化による更新事業費の増加が見込まれてくることが予測される。
　そのため、将来の更新計画や財政収支を明らかにするためアセットマネジメント（資産管理）に取り組むことが必要である。</t>
    <rPh sb="39" eb="42">
      <t>ロウキュウカ</t>
    </rPh>
    <rPh sb="43" eb="45">
      <t>ジョウキョウ</t>
    </rPh>
    <rPh sb="132" eb="13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</si>
</sst>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0.12</c:v>
                </c:pt>
                <c:pt idx="1">
                  <c:v>0.17</c:v>
                </c:pt>
                <c:pt idx="2">
                  <c:v>0.08</c:v>
                </c:pt>
                <c:pt idx="3">
                  <c:v>0.05</c:v>
                </c:pt>
                <c:pt idx="4">
                  <c:v>0.19</c:v>
                </c:pt>
              </c:numCache>
            </c:numRef>
          </c:val>
        </c:ser>
        <c:dLbls>
          <c:showLegendKey val="0"/>
          <c:showVal val="0"/>
          <c:showCatName val="0"/>
          <c:showSerName val="0"/>
          <c:showPercent val="0"/>
          <c:showBubbleSize val="0"/>
        </c:dLbls>
        <c:gapWidth val="150"/>
        <c:axId val="43811968"/>
        <c:axId val="4381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43811968"/>
        <c:axId val="43813888"/>
      </c:lineChart>
      <c:dateAx>
        <c:axId val="43811968"/>
        <c:scaling>
          <c:orientation val="minMax"/>
        </c:scaling>
        <c:delete val="1"/>
        <c:axPos val="b"/>
        <c:numFmt formatCode="ge" sourceLinked="1"/>
        <c:majorTickMark val="none"/>
        <c:minorTickMark val="none"/>
        <c:tickLblPos val="none"/>
        <c:crossAx val="43813888"/>
        <c:crosses val="autoZero"/>
        <c:auto val="1"/>
        <c:lblOffset val="100"/>
        <c:baseTimeUnit val="years"/>
      </c:dateAx>
      <c:valAx>
        <c:axId val="4381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40.46</c:v>
                </c:pt>
                <c:pt idx="1">
                  <c:v>40.68</c:v>
                </c:pt>
                <c:pt idx="2">
                  <c:v>39.6</c:v>
                </c:pt>
                <c:pt idx="3">
                  <c:v>38.67</c:v>
                </c:pt>
                <c:pt idx="4">
                  <c:v>44.27</c:v>
                </c:pt>
              </c:numCache>
            </c:numRef>
          </c:val>
        </c:ser>
        <c:dLbls>
          <c:showLegendKey val="0"/>
          <c:showVal val="0"/>
          <c:showCatName val="0"/>
          <c:showSerName val="0"/>
          <c:showPercent val="0"/>
          <c:showBubbleSize val="0"/>
        </c:dLbls>
        <c:gapWidth val="150"/>
        <c:axId val="150062592"/>
        <c:axId val="1500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150062592"/>
        <c:axId val="150064512"/>
      </c:lineChart>
      <c:dateAx>
        <c:axId val="150062592"/>
        <c:scaling>
          <c:orientation val="minMax"/>
        </c:scaling>
        <c:delete val="1"/>
        <c:axPos val="b"/>
        <c:numFmt formatCode="ge" sourceLinked="1"/>
        <c:majorTickMark val="none"/>
        <c:minorTickMark val="none"/>
        <c:tickLblPos val="none"/>
        <c:crossAx val="150064512"/>
        <c:crosses val="autoZero"/>
        <c:auto val="1"/>
        <c:lblOffset val="100"/>
        <c:baseTimeUnit val="years"/>
      </c:dateAx>
      <c:valAx>
        <c:axId val="1500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81.709999999999994</c:v>
                </c:pt>
                <c:pt idx="1">
                  <c:v>81.12</c:v>
                </c:pt>
                <c:pt idx="2">
                  <c:v>81.7</c:v>
                </c:pt>
                <c:pt idx="3">
                  <c:v>81.900000000000006</c:v>
                </c:pt>
                <c:pt idx="4">
                  <c:v>80.459999999999994</c:v>
                </c:pt>
              </c:numCache>
            </c:numRef>
          </c:val>
        </c:ser>
        <c:dLbls>
          <c:showLegendKey val="0"/>
          <c:showVal val="0"/>
          <c:showCatName val="0"/>
          <c:showSerName val="0"/>
          <c:showPercent val="0"/>
          <c:showBubbleSize val="0"/>
        </c:dLbls>
        <c:gapWidth val="150"/>
        <c:axId val="150107264"/>
        <c:axId val="15010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150107264"/>
        <c:axId val="150109184"/>
      </c:lineChart>
      <c:dateAx>
        <c:axId val="150107264"/>
        <c:scaling>
          <c:orientation val="minMax"/>
        </c:scaling>
        <c:delete val="1"/>
        <c:axPos val="b"/>
        <c:numFmt formatCode="ge" sourceLinked="1"/>
        <c:majorTickMark val="none"/>
        <c:minorTickMark val="none"/>
        <c:tickLblPos val="none"/>
        <c:crossAx val="150109184"/>
        <c:crosses val="autoZero"/>
        <c:auto val="1"/>
        <c:lblOffset val="100"/>
        <c:baseTimeUnit val="years"/>
      </c:dateAx>
      <c:valAx>
        <c:axId val="15010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114.34</c:v>
                </c:pt>
                <c:pt idx="1">
                  <c:v>107.93</c:v>
                </c:pt>
                <c:pt idx="2">
                  <c:v>115.87</c:v>
                </c:pt>
                <c:pt idx="3">
                  <c:v>115.32</c:v>
                </c:pt>
                <c:pt idx="4">
                  <c:v>116.06</c:v>
                </c:pt>
              </c:numCache>
            </c:numRef>
          </c:val>
        </c:ser>
        <c:dLbls>
          <c:showLegendKey val="0"/>
          <c:showVal val="0"/>
          <c:showCatName val="0"/>
          <c:showSerName val="0"/>
          <c:showPercent val="0"/>
          <c:showBubbleSize val="0"/>
        </c:dLbls>
        <c:gapWidth val="150"/>
        <c:axId val="44241664"/>
        <c:axId val="4424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44241664"/>
        <c:axId val="44243584"/>
      </c:lineChart>
      <c:dateAx>
        <c:axId val="44241664"/>
        <c:scaling>
          <c:orientation val="minMax"/>
        </c:scaling>
        <c:delete val="1"/>
        <c:axPos val="b"/>
        <c:numFmt formatCode="ge" sourceLinked="1"/>
        <c:majorTickMark val="none"/>
        <c:minorTickMark val="none"/>
        <c:tickLblPos val="none"/>
        <c:crossAx val="44243584"/>
        <c:crosses val="autoZero"/>
        <c:auto val="1"/>
        <c:lblOffset val="100"/>
        <c:baseTimeUnit val="years"/>
      </c:dateAx>
      <c:valAx>
        <c:axId val="44243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2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44.4</c:v>
                </c:pt>
                <c:pt idx="1">
                  <c:v>46.1</c:v>
                </c:pt>
                <c:pt idx="2">
                  <c:v>47.65</c:v>
                </c:pt>
                <c:pt idx="3">
                  <c:v>49.39</c:v>
                </c:pt>
                <c:pt idx="4">
                  <c:v>52.06</c:v>
                </c:pt>
              </c:numCache>
            </c:numRef>
          </c:val>
        </c:ser>
        <c:dLbls>
          <c:showLegendKey val="0"/>
          <c:showVal val="0"/>
          <c:showCatName val="0"/>
          <c:showSerName val="0"/>
          <c:showPercent val="0"/>
          <c:showBubbleSize val="0"/>
        </c:dLbls>
        <c:gapWidth val="150"/>
        <c:axId val="44278144"/>
        <c:axId val="442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44278144"/>
        <c:axId val="44280064"/>
      </c:lineChart>
      <c:dateAx>
        <c:axId val="44278144"/>
        <c:scaling>
          <c:orientation val="minMax"/>
        </c:scaling>
        <c:delete val="1"/>
        <c:axPos val="b"/>
        <c:numFmt formatCode="ge" sourceLinked="1"/>
        <c:majorTickMark val="none"/>
        <c:minorTickMark val="none"/>
        <c:tickLblPos val="none"/>
        <c:crossAx val="44280064"/>
        <c:crosses val="autoZero"/>
        <c:auto val="1"/>
        <c:lblOffset val="100"/>
        <c:baseTimeUnit val="years"/>
      </c:dateAx>
      <c:valAx>
        <c:axId val="442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39.200000000000003</c:v>
                </c:pt>
                <c:pt idx="1">
                  <c:v>39.26</c:v>
                </c:pt>
                <c:pt idx="2">
                  <c:v>41.7</c:v>
                </c:pt>
                <c:pt idx="3">
                  <c:v>40.99</c:v>
                </c:pt>
                <c:pt idx="4">
                  <c:v>33.83</c:v>
                </c:pt>
              </c:numCache>
            </c:numRef>
          </c:val>
        </c:ser>
        <c:dLbls>
          <c:showLegendKey val="0"/>
          <c:showVal val="0"/>
          <c:showCatName val="0"/>
          <c:showSerName val="0"/>
          <c:showPercent val="0"/>
          <c:showBubbleSize val="0"/>
        </c:dLbls>
        <c:gapWidth val="150"/>
        <c:axId val="44341120"/>
        <c:axId val="443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44341120"/>
        <c:axId val="44343296"/>
      </c:lineChart>
      <c:dateAx>
        <c:axId val="44341120"/>
        <c:scaling>
          <c:orientation val="minMax"/>
        </c:scaling>
        <c:delete val="1"/>
        <c:axPos val="b"/>
        <c:numFmt formatCode="ge" sourceLinked="1"/>
        <c:majorTickMark val="none"/>
        <c:minorTickMark val="none"/>
        <c:tickLblPos val="none"/>
        <c:crossAx val="44343296"/>
        <c:crosses val="autoZero"/>
        <c:auto val="1"/>
        <c:lblOffset val="100"/>
        <c:baseTimeUnit val="years"/>
      </c:dateAx>
      <c:valAx>
        <c:axId val="443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697472"/>
        <c:axId val="447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44697472"/>
        <c:axId val="44707840"/>
      </c:lineChart>
      <c:dateAx>
        <c:axId val="44697472"/>
        <c:scaling>
          <c:orientation val="minMax"/>
        </c:scaling>
        <c:delete val="1"/>
        <c:axPos val="b"/>
        <c:numFmt formatCode="ge" sourceLinked="1"/>
        <c:majorTickMark val="none"/>
        <c:minorTickMark val="none"/>
        <c:tickLblPos val="none"/>
        <c:crossAx val="44707840"/>
        <c:crosses val="autoZero"/>
        <c:auto val="1"/>
        <c:lblOffset val="100"/>
        <c:baseTimeUnit val="years"/>
      </c:dateAx>
      <c:valAx>
        <c:axId val="44707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69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3516.79</c:v>
                </c:pt>
                <c:pt idx="1">
                  <c:v>1176.21</c:v>
                </c:pt>
                <c:pt idx="2">
                  <c:v>3236.22</c:v>
                </c:pt>
                <c:pt idx="3">
                  <c:v>2497.2600000000002</c:v>
                </c:pt>
                <c:pt idx="4">
                  <c:v>773.98</c:v>
                </c:pt>
              </c:numCache>
            </c:numRef>
          </c:val>
        </c:ser>
        <c:dLbls>
          <c:showLegendKey val="0"/>
          <c:showVal val="0"/>
          <c:showCatName val="0"/>
          <c:showSerName val="0"/>
          <c:showPercent val="0"/>
          <c:showBubbleSize val="0"/>
        </c:dLbls>
        <c:gapWidth val="150"/>
        <c:axId val="44733952"/>
        <c:axId val="447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44733952"/>
        <c:axId val="44735872"/>
      </c:lineChart>
      <c:dateAx>
        <c:axId val="44733952"/>
        <c:scaling>
          <c:orientation val="minMax"/>
        </c:scaling>
        <c:delete val="1"/>
        <c:axPos val="b"/>
        <c:numFmt formatCode="ge" sourceLinked="1"/>
        <c:majorTickMark val="none"/>
        <c:minorTickMark val="none"/>
        <c:tickLblPos val="none"/>
        <c:crossAx val="44735872"/>
        <c:crosses val="autoZero"/>
        <c:auto val="1"/>
        <c:lblOffset val="100"/>
        <c:baseTimeUnit val="years"/>
      </c:dateAx>
      <c:valAx>
        <c:axId val="44735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7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212.29</c:v>
                </c:pt>
                <c:pt idx="1">
                  <c:v>194.06</c:v>
                </c:pt>
                <c:pt idx="2">
                  <c:v>183.23</c:v>
                </c:pt>
                <c:pt idx="3">
                  <c:v>175.8</c:v>
                </c:pt>
                <c:pt idx="4">
                  <c:v>210.82</c:v>
                </c:pt>
              </c:numCache>
            </c:numRef>
          </c:val>
        </c:ser>
        <c:dLbls>
          <c:showLegendKey val="0"/>
          <c:showVal val="0"/>
          <c:showCatName val="0"/>
          <c:showSerName val="0"/>
          <c:showPercent val="0"/>
          <c:showBubbleSize val="0"/>
        </c:dLbls>
        <c:gapWidth val="150"/>
        <c:axId val="150283392"/>
        <c:axId val="15028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150283392"/>
        <c:axId val="150285312"/>
      </c:lineChart>
      <c:dateAx>
        <c:axId val="150283392"/>
        <c:scaling>
          <c:orientation val="minMax"/>
        </c:scaling>
        <c:delete val="1"/>
        <c:axPos val="b"/>
        <c:numFmt formatCode="ge" sourceLinked="1"/>
        <c:majorTickMark val="none"/>
        <c:minorTickMark val="none"/>
        <c:tickLblPos val="none"/>
        <c:crossAx val="150285312"/>
        <c:crosses val="autoZero"/>
        <c:auto val="1"/>
        <c:lblOffset val="100"/>
        <c:baseTimeUnit val="years"/>
      </c:dateAx>
      <c:valAx>
        <c:axId val="150285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2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104.45</c:v>
                </c:pt>
                <c:pt idx="1">
                  <c:v>96.65</c:v>
                </c:pt>
                <c:pt idx="2">
                  <c:v>104.68</c:v>
                </c:pt>
                <c:pt idx="3">
                  <c:v>104.12</c:v>
                </c:pt>
                <c:pt idx="4">
                  <c:v>112.36</c:v>
                </c:pt>
              </c:numCache>
            </c:numRef>
          </c:val>
        </c:ser>
        <c:dLbls>
          <c:showLegendKey val="0"/>
          <c:showVal val="0"/>
          <c:showCatName val="0"/>
          <c:showSerName val="0"/>
          <c:showPercent val="0"/>
          <c:showBubbleSize val="0"/>
        </c:dLbls>
        <c:gapWidth val="150"/>
        <c:axId val="150012672"/>
        <c:axId val="1500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150012672"/>
        <c:axId val="150014592"/>
      </c:lineChart>
      <c:dateAx>
        <c:axId val="150012672"/>
        <c:scaling>
          <c:orientation val="minMax"/>
        </c:scaling>
        <c:delete val="1"/>
        <c:axPos val="b"/>
        <c:numFmt formatCode="ge" sourceLinked="1"/>
        <c:majorTickMark val="none"/>
        <c:minorTickMark val="none"/>
        <c:tickLblPos val="none"/>
        <c:crossAx val="150014592"/>
        <c:crosses val="autoZero"/>
        <c:auto val="1"/>
        <c:lblOffset val="100"/>
        <c:baseTimeUnit val="years"/>
      </c:dateAx>
      <c:valAx>
        <c:axId val="1500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154.53</c:v>
                </c:pt>
                <c:pt idx="1">
                  <c:v>166.41</c:v>
                </c:pt>
                <c:pt idx="2">
                  <c:v>155.44999999999999</c:v>
                </c:pt>
                <c:pt idx="3">
                  <c:v>157.32</c:v>
                </c:pt>
                <c:pt idx="4">
                  <c:v>144.33000000000001</c:v>
                </c:pt>
              </c:numCache>
            </c:numRef>
          </c:val>
        </c:ser>
        <c:dLbls>
          <c:showLegendKey val="0"/>
          <c:showVal val="0"/>
          <c:showCatName val="0"/>
          <c:showSerName val="0"/>
          <c:showPercent val="0"/>
          <c:showBubbleSize val="0"/>
        </c:dLbls>
        <c:gapWidth val="150"/>
        <c:axId val="150044032"/>
        <c:axId val="1500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150044032"/>
        <c:axId val="150050304"/>
      </c:lineChart>
      <c:dateAx>
        <c:axId val="150044032"/>
        <c:scaling>
          <c:orientation val="minMax"/>
        </c:scaling>
        <c:delete val="1"/>
        <c:axPos val="b"/>
        <c:numFmt formatCode="ge" sourceLinked="1"/>
        <c:majorTickMark val="none"/>
        <c:minorTickMark val="none"/>
        <c:tickLblPos val="none"/>
        <c:crossAx val="150050304"/>
        <c:crosses val="autoZero"/>
        <c:auto val="1"/>
        <c:lblOffset val="100"/>
        <c:baseTimeUnit val="years"/>
      </c:dateAx>
      <c:valAx>
        <c:axId val="1500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P7" zoomScaleNormal="100" workbookViewId="0">
      <selection activeCell="CD70" sqref="CD7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福島県　猪苗代町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15451</v>
      </c>
      <c r="AJ8" s="75"/>
      <c r="AK8" s="75"/>
      <c r="AL8" s="75"/>
      <c r="AM8" s="75"/>
      <c r="AN8" s="75"/>
      <c r="AO8" s="75"/>
      <c r="AP8" s="76"/>
      <c r="AQ8" s="57">
        <f>データ!R6</f>
        <v>394.94</v>
      </c>
      <c r="AR8" s="57"/>
      <c r="AS8" s="57"/>
      <c r="AT8" s="57"/>
      <c r="AU8" s="57"/>
      <c r="AV8" s="57"/>
      <c r="AW8" s="57"/>
      <c r="AX8" s="57"/>
      <c r="AY8" s="57">
        <f>データ!S6</f>
        <v>39.119999999999997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80.28</v>
      </c>
      <c r="K10" s="57"/>
      <c r="L10" s="57"/>
      <c r="M10" s="57"/>
      <c r="N10" s="57"/>
      <c r="O10" s="57"/>
      <c r="P10" s="57"/>
      <c r="Q10" s="57"/>
      <c r="R10" s="57">
        <f>データ!O6</f>
        <v>95.75</v>
      </c>
      <c r="S10" s="57"/>
      <c r="T10" s="57"/>
      <c r="U10" s="57"/>
      <c r="V10" s="57"/>
      <c r="W10" s="57"/>
      <c r="X10" s="57"/>
      <c r="Y10" s="57"/>
      <c r="Z10" s="65">
        <f>データ!P6</f>
        <v>3024</v>
      </c>
      <c r="AA10" s="65"/>
      <c r="AB10" s="65"/>
      <c r="AC10" s="65"/>
      <c r="AD10" s="65"/>
      <c r="AE10" s="65"/>
      <c r="AF10" s="65"/>
      <c r="AG10" s="65"/>
      <c r="AH10" s="2"/>
      <c r="AI10" s="65">
        <f>データ!T6</f>
        <v>14664</v>
      </c>
      <c r="AJ10" s="65"/>
      <c r="AK10" s="65"/>
      <c r="AL10" s="65"/>
      <c r="AM10" s="65"/>
      <c r="AN10" s="65"/>
      <c r="AO10" s="65"/>
      <c r="AP10" s="65"/>
      <c r="AQ10" s="57">
        <f>データ!U6</f>
        <v>178.53</v>
      </c>
      <c r="AR10" s="57"/>
      <c r="AS10" s="57"/>
      <c r="AT10" s="57"/>
      <c r="AU10" s="57"/>
      <c r="AV10" s="57"/>
      <c r="AW10" s="57"/>
      <c r="AX10" s="57"/>
      <c r="AY10" s="57">
        <f>データ!V6</f>
        <v>82.14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74080</v>
      </c>
      <c r="D6" s="31">
        <f t="shared" si="3"/>
        <v>46</v>
      </c>
      <c r="E6" s="31">
        <f t="shared" si="3"/>
        <v>1</v>
      </c>
      <c r="F6" s="31">
        <f t="shared" si="3"/>
        <v>0</v>
      </c>
      <c r="G6" s="31">
        <f t="shared" si="3"/>
        <v>1</v>
      </c>
      <c r="H6" s="31" t="str">
        <f t="shared" si="3"/>
        <v>福島県　猪苗代町</v>
      </c>
      <c r="I6" s="31" t="str">
        <f t="shared" si="3"/>
        <v>法適用</v>
      </c>
      <c r="J6" s="31" t="str">
        <f t="shared" si="3"/>
        <v>水道事業</v>
      </c>
      <c r="K6" s="31" t="str">
        <f t="shared" si="3"/>
        <v>末端給水事業</v>
      </c>
      <c r="L6" s="31" t="str">
        <f t="shared" si="3"/>
        <v>A7</v>
      </c>
      <c r="M6" s="32" t="str">
        <f t="shared" si="3"/>
        <v>-</v>
      </c>
      <c r="N6" s="32">
        <f t="shared" si="3"/>
        <v>80.28</v>
      </c>
      <c r="O6" s="32">
        <f t="shared" si="3"/>
        <v>95.75</v>
      </c>
      <c r="P6" s="32">
        <f t="shared" si="3"/>
        <v>3024</v>
      </c>
      <c r="Q6" s="32">
        <f t="shared" si="3"/>
        <v>15451</v>
      </c>
      <c r="R6" s="32">
        <f t="shared" si="3"/>
        <v>394.94</v>
      </c>
      <c r="S6" s="32">
        <f t="shared" si="3"/>
        <v>39.119999999999997</v>
      </c>
      <c r="T6" s="32">
        <f t="shared" si="3"/>
        <v>14664</v>
      </c>
      <c r="U6" s="32">
        <f t="shared" si="3"/>
        <v>178.53</v>
      </c>
      <c r="V6" s="32">
        <f t="shared" si="3"/>
        <v>82.14</v>
      </c>
      <c r="W6" s="33">
        <f>IF(W7="",NA(),W7)</f>
        <v>114.34</v>
      </c>
      <c r="X6" s="33">
        <f t="shared" ref="X6:AF6" si="4">IF(X7="",NA(),X7)</f>
        <v>107.93</v>
      </c>
      <c r="Y6" s="33">
        <f t="shared" si="4"/>
        <v>115.87</v>
      </c>
      <c r="Z6" s="33">
        <f t="shared" si="4"/>
        <v>115.32</v>
      </c>
      <c r="AA6" s="33">
        <f t="shared" si="4"/>
        <v>116.06</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3516.79</v>
      </c>
      <c r="AT6" s="33">
        <f t="shared" ref="AT6:BB6" si="6">IF(AT7="",NA(),AT7)</f>
        <v>1176.21</v>
      </c>
      <c r="AU6" s="33">
        <f t="shared" si="6"/>
        <v>3236.22</v>
      </c>
      <c r="AV6" s="33">
        <f t="shared" si="6"/>
        <v>2497.2600000000002</v>
      </c>
      <c r="AW6" s="33">
        <f t="shared" si="6"/>
        <v>773.98</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212.29</v>
      </c>
      <c r="BE6" s="33">
        <f t="shared" ref="BE6:BM6" si="7">IF(BE7="",NA(),BE7)</f>
        <v>194.06</v>
      </c>
      <c r="BF6" s="33">
        <f t="shared" si="7"/>
        <v>183.23</v>
      </c>
      <c r="BG6" s="33">
        <f t="shared" si="7"/>
        <v>175.8</v>
      </c>
      <c r="BH6" s="33">
        <f t="shared" si="7"/>
        <v>210.82</v>
      </c>
      <c r="BI6" s="33">
        <f t="shared" si="7"/>
        <v>462.52</v>
      </c>
      <c r="BJ6" s="33">
        <f t="shared" si="7"/>
        <v>474.06</v>
      </c>
      <c r="BK6" s="33">
        <f t="shared" si="7"/>
        <v>458</v>
      </c>
      <c r="BL6" s="33">
        <f t="shared" si="7"/>
        <v>443.13</v>
      </c>
      <c r="BM6" s="33">
        <f t="shared" si="7"/>
        <v>442.54</v>
      </c>
      <c r="BN6" s="32" t="str">
        <f>IF(BN7="","",IF(BN7="-","【-】","【"&amp;SUBSTITUTE(TEXT(BN7,"#,##0.00"),"-","△")&amp;"】"))</f>
        <v>【283.72】</v>
      </c>
      <c r="BO6" s="33">
        <f>IF(BO7="",NA(),BO7)</f>
        <v>104.45</v>
      </c>
      <c r="BP6" s="33">
        <f t="shared" ref="BP6:BX6" si="8">IF(BP7="",NA(),BP7)</f>
        <v>96.65</v>
      </c>
      <c r="BQ6" s="33">
        <f t="shared" si="8"/>
        <v>104.68</v>
      </c>
      <c r="BR6" s="33">
        <f t="shared" si="8"/>
        <v>104.12</v>
      </c>
      <c r="BS6" s="33">
        <f t="shared" si="8"/>
        <v>112.36</v>
      </c>
      <c r="BT6" s="33">
        <f t="shared" si="8"/>
        <v>99.71</v>
      </c>
      <c r="BU6" s="33">
        <f t="shared" si="8"/>
        <v>96.62</v>
      </c>
      <c r="BV6" s="33">
        <f t="shared" si="8"/>
        <v>96.27</v>
      </c>
      <c r="BW6" s="33">
        <f t="shared" si="8"/>
        <v>95.4</v>
      </c>
      <c r="BX6" s="33">
        <f t="shared" si="8"/>
        <v>98.6</v>
      </c>
      <c r="BY6" s="32" t="str">
        <f>IF(BY7="","",IF(BY7="-","【-】","【"&amp;SUBSTITUTE(TEXT(BY7,"#,##0.00"),"-","△")&amp;"】"))</f>
        <v>【104.60】</v>
      </c>
      <c r="BZ6" s="33">
        <f>IF(BZ7="",NA(),BZ7)</f>
        <v>154.53</v>
      </c>
      <c r="CA6" s="33">
        <f t="shared" ref="CA6:CI6" si="9">IF(CA7="",NA(),CA7)</f>
        <v>166.41</v>
      </c>
      <c r="CB6" s="33">
        <f t="shared" si="9"/>
        <v>155.44999999999999</v>
      </c>
      <c r="CC6" s="33">
        <f t="shared" si="9"/>
        <v>157.32</v>
      </c>
      <c r="CD6" s="33">
        <f t="shared" si="9"/>
        <v>144.33000000000001</v>
      </c>
      <c r="CE6" s="33">
        <f t="shared" si="9"/>
        <v>176.84</v>
      </c>
      <c r="CF6" s="33">
        <f t="shared" si="9"/>
        <v>184.53</v>
      </c>
      <c r="CG6" s="33">
        <f t="shared" si="9"/>
        <v>186.94</v>
      </c>
      <c r="CH6" s="33">
        <f t="shared" si="9"/>
        <v>186.15</v>
      </c>
      <c r="CI6" s="33">
        <f t="shared" si="9"/>
        <v>181.67</v>
      </c>
      <c r="CJ6" s="32" t="str">
        <f>IF(CJ7="","",IF(CJ7="-","【-】","【"&amp;SUBSTITUTE(TEXT(CJ7,"#,##0.00"),"-","△")&amp;"】"))</f>
        <v>【164.21】</v>
      </c>
      <c r="CK6" s="33">
        <f>IF(CK7="",NA(),CK7)</f>
        <v>40.46</v>
      </c>
      <c r="CL6" s="33">
        <f t="shared" ref="CL6:CT6" si="10">IF(CL7="",NA(),CL7)</f>
        <v>40.68</v>
      </c>
      <c r="CM6" s="33">
        <f t="shared" si="10"/>
        <v>39.6</v>
      </c>
      <c r="CN6" s="33">
        <f t="shared" si="10"/>
        <v>38.67</v>
      </c>
      <c r="CO6" s="33">
        <f t="shared" si="10"/>
        <v>44.27</v>
      </c>
      <c r="CP6" s="33">
        <f t="shared" si="10"/>
        <v>53.5</v>
      </c>
      <c r="CQ6" s="33">
        <f t="shared" si="10"/>
        <v>52.9</v>
      </c>
      <c r="CR6" s="33">
        <f t="shared" si="10"/>
        <v>54.51</v>
      </c>
      <c r="CS6" s="33">
        <f t="shared" si="10"/>
        <v>54.47</v>
      </c>
      <c r="CT6" s="33">
        <f t="shared" si="10"/>
        <v>53.61</v>
      </c>
      <c r="CU6" s="32" t="str">
        <f>IF(CU7="","",IF(CU7="-","【-】","【"&amp;SUBSTITUTE(TEXT(CU7,"#,##0.00"),"-","△")&amp;"】"))</f>
        <v>【59.80】</v>
      </c>
      <c r="CV6" s="33">
        <f>IF(CV7="",NA(),CV7)</f>
        <v>81.709999999999994</v>
      </c>
      <c r="CW6" s="33">
        <f t="shared" ref="CW6:DE6" si="11">IF(CW7="",NA(),CW7)</f>
        <v>81.12</v>
      </c>
      <c r="CX6" s="33">
        <f t="shared" si="11"/>
        <v>81.7</v>
      </c>
      <c r="CY6" s="33">
        <f t="shared" si="11"/>
        <v>81.900000000000006</v>
      </c>
      <c r="CZ6" s="33">
        <f t="shared" si="11"/>
        <v>80.459999999999994</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44.4</v>
      </c>
      <c r="DH6" s="33">
        <f t="shared" ref="DH6:DP6" si="12">IF(DH7="",NA(),DH7)</f>
        <v>46.1</v>
      </c>
      <c r="DI6" s="33">
        <f t="shared" si="12"/>
        <v>47.65</v>
      </c>
      <c r="DJ6" s="33">
        <f t="shared" si="12"/>
        <v>49.39</v>
      </c>
      <c r="DK6" s="33">
        <f t="shared" si="12"/>
        <v>52.06</v>
      </c>
      <c r="DL6" s="33">
        <f t="shared" si="12"/>
        <v>35.71</v>
      </c>
      <c r="DM6" s="33">
        <f t="shared" si="12"/>
        <v>37.25</v>
      </c>
      <c r="DN6" s="33">
        <f t="shared" si="12"/>
        <v>37.799999999999997</v>
      </c>
      <c r="DO6" s="33">
        <f t="shared" si="12"/>
        <v>38.520000000000003</v>
      </c>
      <c r="DP6" s="33">
        <f t="shared" si="12"/>
        <v>46.67</v>
      </c>
      <c r="DQ6" s="32" t="str">
        <f>IF(DQ7="","",IF(DQ7="-","【-】","【"&amp;SUBSTITUTE(TEXT(DQ7,"#,##0.00"),"-","△")&amp;"】"))</f>
        <v>【46.31】</v>
      </c>
      <c r="DR6" s="33">
        <f>IF(DR7="",NA(),DR7)</f>
        <v>39.200000000000003</v>
      </c>
      <c r="DS6" s="33">
        <f t="shared" ref="DS6:EA6" si="13">IF(DS7="",NA(),DS7)</f>
        <v>39.26</v>
      </c>
      <c r="DT6" s="33">
        <f t="shared" si="13"/>
        <v>41.7</v>
      </c>
      <c r="DU6" s="33">
        <f t="shared" si="13"/>
        <v>40.99</v>
      </c>
      <c r="DV6" s="33">
        <f t="shared" si="13"/>
        <v>33.83</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0.12</v>
      </c>
      <c r="ED6" s="33">
        <f t="shared" ref="ED6:EL6" si="14">IF(ED7="",NA(),ED7)</f>
        <v>0.17</v>
      </c>
      <c r="EE6" s="33">
        <f t="shared" si="14"/>
        <v>0.08</v>
      </c>
      <c r="EF6" s="33">
        <f t="shared" si="14"/>
        <v>0.05</v>
      </c>
      <c r="EG6" s="33">
        <f t="shared" si="14"/>
        <v>0.19</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74080</v>
      </c>
      <c r="D7" s="35">
        <v>46</v>
      </c>
      <c r="E7" s="35">
        <v>1</v>
      </c>
      <c r="F7" s="35">
        <v>0</v>
      </c>
      <c r="G7" s="35">
        <v>1</v>
      </c>
      <c r="H7" s="35" t="s">
        <v>93</v>
      </c>
      <c r="I7" s="35" t="s">
        <v>94</v>
      </c>
      <c r="J7" s="35" t="s">
        <v>95</v>
      </c>
      <c r="K7" s="35" t="s">
        <v>96</v>
      </c>
      <c r="L7" s="35" t="s">
        <v>97</v>
      </c>
      <c r="M7" s="36" t="s">
        <v>98</v>
      </c>
      <c r="N7" s="36">
        <v>80.28</v>
      </c>
      <c r="O7" s="36">
        <v>95.75</v>
      </c>
      <c r="P7" s="36">
        <v>3024</v>
      </c>
      <c r="Q7" s="36">
        <v>15451</v>
      </c>
      <c r="R7" s="36">
        <v>394.94</v>
      </c>
      <c r="S7" s="36">
        <v>39.119999999999997</v>
      </c>
      <c r="T7" s="36">
        <v>14664</v>
      </c>
      <c r="U7" s="36">
        <v>178.53</v>
      </c>
      <c r="V7" s="36">
        <v>82.14</v>
      </c>
      <c r="W7" s="36">
        <v>114.34</v>
      </c>
      <c r="X7" s="36">
        <v>107.93</v>
      </c>
      <c r="Y7" s="36">
        <v>115.87</v>
      </c>
      <c r="Z7" s="36">
        <v>115.32</v>
      </c>
      <c r="AA7" s="36">
        <v>116.06</v>
      </c>
      <c r="AB7" s="36">
        <v>111.1</v>
      </c>
      <c r="AC7" s="36">
        <v>109.08</v>
      </c>
      <c r="AD7" s="36">
        <v>108.33</v>
      </c>
      <c r="AE7" s="36">
        <v>107.95</v>
      </c>
      <c r="AF7" s="36">
        <v>109.49</v>
      </c>
      <c r="AG7" s="36">
        <v>113.03</v>
      </c>
      <c r="AH7" s="36">
        <v>0</v>
      </c>
      <c r="AI7" s="36">
        <v>0</v>
      </c>
      <c r="AJ7" s="36">
        <v>0</v>
      </c>
      <c r="AK7" s="36">
        <v>0</v>
      </c>
      <c r="AL7" s="36">
        <v>0</v>
      </c>
      <c r="AM7" s="36">
        <v>17.43</v>
      </c>
      <c r="AN7" s="36">
        <v>16.09</v>
      </c>
      <c r="AO7" s="36">
        <v>15.69</v>
      </c>
      <c r="AP7" s="36">
        <v>13.47</v>
      </c>
      <c r="AQ7" s="36">
        <v>9.49</v>
      </c>
      <c r="AR7" s="36">
        <v>0.81</v>
      </c>
      <c r="AS7" s="36">
        <v>3516.79</v>
      </c>
      <c r="AT7" s="36">
        <v>1176.21</v>
      </c>
      <c r="AU7" s="36">
        <v>3236.22</v>
      </c>
      <c r="AV7" s="36">
        <v>2497.2600000000002</v>
      </c>
      <c r="AW7" s="36">
        <v>773.98</v>
      </c>
      <c r="AX7" s="36">
        <v>1149.75</v>
      </c>
      <c r="AY7" s="36">
        <v>1128.25</v>
      </c>
      <c r="AZ7" s="36">
        <v>1159.4100000000001</v>
      </c>
      <c r="BA7" s="36">
        <v>1081.23</v>
      </c>
      <c r="BB7" s="36">
        <v>406.37</v>
      </c>
      <c r="BC7" s="36">
        <v>264.16000000000003</v>
      </c>
      <c r="BD7" s="36">
        <v>212.29</v>
      </c>
      <c r="BE7" s="36">
        <v>194.06</v>
      </c>
      <c r="BF7" s="36">
        <v>183.23</v>
      </c>
      <c r="BG7" s="36">
        <v>175.8</v>
      </c>
      <c r="BH7" s="36">
        <v>210.82</v>
      </c>
      <c r="BI7" s="36">
        <v>462.52</v>
      </c>
      <c r="BJ7" s="36">
        <v>474.06</v>
      </c>
      <c r="BK7" s="36">
        <v>458</v>
      </c>
      <c r="BL7" s="36">
        <v>443.13</v>
      </c>
      <c r="BM7" s="36">
        <v>442.54</v>
      </c>
      <c r="BN7" s="36">
        <v>283.72000000000003</v>
      </c>
      <c r="BO7" s="36">
        <v>104.45</v>
      </c>
      <c r="BP7" s="36">
        <v>96.65</v>
      </c>
      <c r="BQ7" s="36">
        <v>104.68</v>
      </c>
      <c r="BR7" s="36">
        <v>104.12</v>
      </c>
      <c r="BS7" s="36">
        <v>112.36</v>
      </c>
      <c r="BT7" s="36">
        <v>99.71</v>
      </c>
      <c r="BU7" s="36">
        <v>96.62</v>
      </c>
      <c r="BV7" s="36">
        <v>96.27</v>
      </c>
      <c r="BW7" s="36">
        <v>95.4</v>
      </c>
      <c r="BX7" s="36">
        <v>98.6</v>
      </c>
      <c r="BY7" s="36">
        <v>104.6</v>
      </c>
      <c r="BZ7" s="36">
        <v>154.53</v>
      </c>
      <c r="CA7" s="36">
        <v>166.41</v>
      </c>
      <c r="CB7" s="36">
        <v>155.44999999999999</v>
      </c>
      <c r="CC7" s="36">
        <v>157.32</v>
      </c>
      <c r="CD7" s="36">
        <v>144.33000000000001</v>
      </c>
      <c r="CE7" s="36">
        <v>176.84</v>
      </c>
      <c r="CF7" s="36">
        <v>184.53</v>
      </c>
      <c r="CG7" s="36">
        <v>186.94</v>
      </c>
      <c r="CH7" s="36">
        <v>186.15</v>
      </c>
      <c r="CI7" s="36">
        <v>181.67</v>
      </c>
      <c r="CJ7" s="36">
        <v>164.21</v>
      </c>
      <c r="CK7" s="36">
        <v>40.46</v>
      </c>
      <c r="CL7" s="36">
        <v>40.68</v>
      </c>
      <c r="CM7" s="36">
        <v>39.6</v>
      </c>
      <c r="CN7" s="36">
        <v>38.67</v>
      </c>
      <c r="CO7" s="36">
        <v>44.27</v>
      </c>
      <c r="CP7" s="36">
        <v>53.5</v>
      </c>
      <c r="CQ7" s="36">
        <v>52.9</v>
      </c>
      <c r="CR7" s="36">
        <v>54.51</v>
      </c>
      <c r="CS7" s="36">
        <v>54.47</v>
      </c>
      <c r="CT7" s="36">
        <v>53.61</v>
      </c>
      <c r="CU7" s="36">
        <v>59.8</v>
      </c>
      <c r="CV7" s="36">
        <v>81.709999999999994</v>
      </c>
      <c r="CW7" s="36">
        <v>81.12</v>
      </c>
      <c r="CX7" s="36">
        <v>81.7</v>
      </c>
      <c r="CY7" s="36">
        <v>81.900000000000006</v>
      </c>
      <c r="CZ7" s="36">
        <v>80.459999999999994</v>
      </c>
      <c r="DA7" s="36">
        <v>82.8</v>
      </c>
      <c r="DB7" s="36">
        <v>81.63</v>
      </c>
      <c r="DC7" s="36">
        <v>81.790000000000006</v>
      </c>
      <c r="DD7" s="36">
        <v>81.459999999999994</v>
      </c>
      <c r="DE7" s="36">
        <v>81.31</v>
      </c>
      <c r="DF7" s="36">
        <v>89.78</v>
      </c>
      <c r="DG7" s="36">
        <v>44.4</v>
      </c>
      <c r="DH7" s="36">
        <v>46.1</v>
      </c>
      <c r="DI7" s="36">
        <v>47.65</v>
      </c>
      <c r="DJ7" s="36">
        <v>49.39</v>
      </c>
      <c r="DK7" s="36">
        <v>52.06</v>
      </c>
      <c r="DL7" s="36">
        <v>35.71</v>
      </c>
      <c r="DM7" s="36">
        <v>37.25</v>
      </c>
      <c r="DN7" s="36">
        <v>37.799999999999997</v>
      </c>
      <c r="DO7" s="36">
        <v>38.520000000000003</v>
      </c>
      <c r="DP7" s="36">
        <v>46.67</v>
      </c>
      <c r="DQ7" s="36">
        <v>46.31</v>
      </c>
      <c r="DR7" s="36">
        <v>39.200000000000003</v>
      </c>
      <c r="DS7" s="36">
        <v>39.26</v>
      </c>
      <c r="DT7" s="36">
        <v>41.7</v>
      </c>
      <c r="DU7" s="36">
        <v>40.99</v>
      </c>
      <c r="DV7" s="36">
        <v>33.83</v>
      </c>
      <c r="DW7" s="36">
        <v>6.62</v>
      </c>
      <c r="DX7" s="36">
        <v>7.9</v>
      </c>
      <c r="DY7" s="36">
        <v>8.2200000000000006</v>
      </c>
      <c r="DZ7" s="36">
        <v>9.43</v>
      </c>
      <c r="EA7" s="36">
        <v>10.029999999999999</v>
      </c>
      <c r="EB7" s="36">
        <v>12.42</v>
      </c>
      <c r="EC7" s="36">
        <v>0.12</v>
      </c>
      <c r="ED7" s="36">
        <v>0.17</v>
      </c>
      <c r="EE7" s="36">
        <v>0.08</v>
      </c>
      <c r="EF7" s="36">
        <v>0.05</v>
      </c>
      <c r="EG7" s="36">
        <v>0.19</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猪苗代町</cp:lastModifiedBy>
  <dcterms:created xsi:type="dcterms:W3CDTF">2016-02-03T07:15:10Z</dcterms:created>
  <dcterms:modified xsi:type="dcterms:W3CDTF">2016-02-11T23:43:18Z</dcterms:modified>
</cp:coreProperties>
</file>