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<sst xmlns="http://schemas.openxmlformats.org/spreadsheetml/2006/main" count="239" uniqueCount="107">
  <si>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</si>
  <si>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</si>
  <si>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</si>
  <si>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</si>
  <si>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</si>
  <si>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</si>
  <si>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</si>
  <si>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</si>
  <si>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</si>
  <si>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</si>
  <si>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</si>
  <si>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</si>
  <si>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</si>
  <si>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</si>
  <si>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</si>
  <si>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</si>
  <si>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</si>
  <si>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</si>
  <si>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</si>
  <si>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</si>
  <si>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</si>
  <si>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</si>
  <si>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</si>
  <si>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</si>
  <si>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</si>
  <si>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</si>
  <si>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</si>
  <si>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</si>
  <si>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</si>
  <si>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</si>
  <si>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</si>
  <si>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</si>
  <si>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</si>
  <si>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</si>
  <si>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</si>
  <si>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</si>
  <si>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</si>
  <si>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</si>
  <si>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</si>
  <si>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</si>
  <si>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</si>
  <si>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</si>
  <si>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</si>
  <si>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</si>
  <si>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</si>
  <si>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</si>
  <si>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</si>
  <si>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</si>
  <si>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</si>
  <si>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</si>
  <si>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</si>
  <si>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</si>
  <si>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</si>
  <si>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</si>
  <si>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</si>
  <si>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</si>
  <si>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</si>
  <si>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</si>
  <si>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</si>
  <si>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</si>
  <si>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</si>
  <si>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</si>
  <si>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</si>
  <si>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</si>
  <si>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</si>
  <si>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</si>
  <si>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</si>
  <si>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</si>
  <si>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</si>
  <si>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</si>
  <si>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</si>
  <si>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</si>
  <si>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</si>
  <si>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</si>
  <si>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</si>
  <si>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</si>
  <si>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</si>
  <si>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</si>
  <si>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</si>
  <si>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</si>
  <si>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</si>
  <si>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</si>
  <si>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</si>
  <si>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</si>
  <si>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</si>
  <si>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</si>
  <si>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</si>
  <si>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</si>
  <si>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</si>
  <si>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</si>
  <si>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</si>
  <si>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</si>
  <si>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</si>
  <si>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塙町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</si>
  <si>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</si>
  <si>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</si>
  <si>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</si>
  <si>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</si>
  <si>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</si>
  <si>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</si>
  <si>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</si>
  <si>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</si>
  <si>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</si>
  <si>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</si>
  <si>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Ｈ26の①有形固定資産減価償却率は14.31%で、平均値の46.12%を下回っているが、実際には施設の老朽化が進んでいる。法適化したＨ23に簡易水道から引き継いだ資産を当時の残存価格としたため低い数値となっている。②管路経年化率は高くＨ26で33.35%と平均値より23.49ポイント高い。本管の更新はおおむね進んでいるが、支線である給水管の劣化が漏水の原因と考えられる。</t>
    <rPh sb="5" eb="7">
      <t>ユウケイ</t>
    </rPh>
    <rPh sb="7" eb="9">
      <t>コテイ</t>
    </rPh>
    <rPh sb="9" eb="11">
      <t>シサン</t>
    </rPh>
    <rPh sb="11" eb="13">
      <t>ゲンカ</t>
    </rPh>
    <rPh sb="13" eb="15">
      <t>ショウキャク</t>
    </rPh>
    <rPh sb="15" eb="16">
      <t>リツキギョウサイザンダカスコエンカコネンヒカクカイゼンヘイキンチエンショウキボタスウユウルイジダンタイヘイキンチタカルイジダンタイヘイキンチシタマワ</t>
    </rPh>
    <rPh sb="25" eb="28">
      <t>ヘイキンチ</t>
    </rPh>
    <rPh sb="36" eb="37">
      <t>シタ</t>
    </rPh>
    <rPh sb="37" eb="38">
      <t>マワ</t>
    </rPh>
    <rPh sb="44" eb="46">
      <t>ジッサイ</t>
    </rPh>
    <rPh sb="48" eb="50">
      <t>シセツ</t>
    </rPh>
    <rPh sb="51" eb="54">
      <t>ロウキュウカ</t>
    </rPh>
    <rPh sb="55" eb="56">
      <t>スス</t>
    </rPh>
    <rPh sb="61" eb="62">
      <t>ホウ</t>
    </rPh>
    <rPh sb="62" eb="63">
      <t>テキ</t>
    </rPh>
    <rPh sb="63" eb="64">
      <t>カ</t>
    </rPh>
    <rPh sb="70" eb="72">
      <t>カンイ</t>
    </rPh>
    <rPh sb="72" eb="74">
      <t>スイドウ</t>
    </rPh>
    <rPh sb="76" eb="77">
      <t>ヒ</t>
    </rPh>
    <rPh sb="78" eb="79">
      <t>ツ</t>
    </rPh>
    <rPh sb="81" eb="83">
      <t>シサン</t>
    </rPh>
    <rPh sb="84" eb="86">
      <t>トウジ</t>
    </rPh>
    <rPh sb="87" eb="89">
      <t>ザンゾン</t>
    </rPh>
    <rPh sb="89" eb="91">
      <t>カカク</t>
    </rPh>
    <rPh sb="96" eb="97">
      <t>ヒク</t>
    </rPh>
    <rPh sb="98" eb="100">
      <t>スウチ</t>
    </rPh>
    <rPh sb="108" eb="110">
      <t>カンロ</t>
    </rPh>
    <rPh sb="110" eb="113">
      <t>ケイネンカ</t>
    </rPh>
    <rPh sb="113" eb="114">
      <t>リツ</t>
    </rPh>
    <rPh sb="115" eb="116">
      <t>タカ</t>
    </rPh>
    <rPh sb="128" eb="131">
      <t>ヘイキンチ</t>
    </rPh>
    <rPh sb="142" eb="143">
      <t>タカ</t>
    </rPh>
    <rPh sb="145" eb="147">
      <t>ホンカン</t>
    </rPh>
    <rPh sb="148" eb="150">
      <t>コウシン</t>
    </rPh>
    <rPh sb="155" eb="156">
      <t>スス</t>
    </rPh>
    <rPh sb="162" eb="164">
      <t>シセン</t>
    </rPh>
    <rPh sb="167" eb="170">
      <t>キュウスイカン</t>
    </rPh>
    <rPh sb="171" eb="173">
      <t>レッカ</t>
    </rPh>
    <rPh sb="174" eb="176">
      <t>ロウスイ</t>
    </rPh>
    <rPh sb="177" eb="179">
      <t>ゲンイン</t>
    </rPh>
    <rPh sb="180" eb="181">
      <t>カンガ</t>
    </rPh>
    <phoneticPr fontId="4"/>
  </si>
  <si>
    <t>全域にわたり漏水調査を行い漏水箇所の修繕を実施し、有収率の改善を図っていく。今後の安定した経営のためにアセットマネジメント策定を行い、施設及び管路の更新に係る経費負担の平準化を図る。必要な経費の半分しか料金で賄えていない現状から適正な設定への改善が必要であるので、料金の見直しを検討していく。将来の給水戸数の減少等を見据え、ダウンサイジングの可能性も視野に入れて給水区域内の実情を調査していく。</t>
    <rPh sb="0" eb="2">
      <t>ゼンイキ</t>
    </rPh>
    <rPh sb="6" eb="8">
      <t>ロウスイ</t>
    </rPh>
    <rPh sb="8" eb="10">
      <t>チョウサ</t>
    </rPh>
    <rPh sb="11" eb="12">
      <t>オコナ</t>
    </rPh>
    <rPh sb="13" eb="15">
      <t>ロウスイ</t>
    </rPh>
    <rPh sb="15" eb="17">
      <t>カショ</t>
    </rPh>
    <rPh sb="18" eb="20">
      <t>シュウゼン</t>
    </rPh>
    <rPh sb="21" eb="23">
      <t>ジッシ</t>
    </rPh>
    <rPh sb="25" eb="27">
      <t>ユウシュウ</t>
    </rPh>
    <rPh sb="27" eb="28">
      <t>リツ</t>
    </rPh>
    <rPh sb="29" eb="31">
      <t>カイゼン</t>
    </rPh>
    <rPh sb="32" eb="33">
      <t>ハカ</t>
    </rPh>
    <rPh sb="38" eb="40">
      <t>コンゴ</t>
    </rPh>
    <rPh sb="41" eb="43">
      <t>アンテイ</t>
    </rPh>
    <rPh sb="45" eb="47">
      <t>ケイエイ</t>
    </rPh>
    <rPh sb="64" eb="65">
      <t>オコナ</t>
    </rPh>
    <rPh sb="67" eb="69">
      <t>シセツ</t>
    </rPh>
    <rPh sb="69" eb="70">
      <t>オヨ</t>
    </rPh>
    <rPh sb="71" eb="73">
      <t>カンロ</t>
    </rPh>
    <rPh sb="74" eb="76">
      <t>コウシン</t>
    </rPh>
    <rPh sb="77" eb="78">
      <t>カカ</t>
    </rPh>
    <rPh sb="79" eb="81">
      <t>ケイヒ</t>
    </rPh>
    <rPh sb="81" eb="83">
      <t>フタン</t>
    </rPh>
    <rPh sb="84" eb="87">
      <t>ヘイジュンカ</t>
    </rPh>
    <rPh sb="88" eb="89">
      <t>ハカ</t>
    </rPh>
    <rPh sb="91" eb="93">
      <t>ヒツヨウ</t>
    </rPh>
    <rPh sb="94" eb="96">
      <t>ケイヒ</t>
    </rPh>
    <rPh sb="97" eb="99">
      <t>ハンブン</t>
    </rPh>
    <rPh sb="101" eb="103">
      <t>リョウキン</t>
    </rPh>
    <rPh sb="104" eb="105">
      <t>マカナ</t>
    </rPh>
    <rPh sb="110" eb="112">
      <t>ゲンジョウ</t>
    </rPh>
    <rPh sb="114" eb="116">
      <t>テキセイ</t>
    </rPh>
    <rPh sb="117" eb="119">
      <t>セッテイ</t>
    </rPh>
    <rPh sb="121" eb="123">
      <t>カイゼン</t>
    </rPh>
    <rPh sb="124" eb="126">
      <t>ヒツヨウ</t>
    </rPh>
    <rPh sb="132" eb="134">
      <t>リョウキン</t>
    </rPh>
    <rPh sb="135" eb="137">
      <t>ミナオ</t>
    </rPh>
    <rPh sb="139" eb="141">
      <t>ケントウ</t>
    </rPh>
    <rPh sb="146" eb="148">
      <t>ショウライ</t>
    </rPh>
    <rPh sb="149" eb="151">
      <t>キュウスイ</t>
    </rPh>
    <rPh sb="151" eb="153">
      <t>コスウ</t>
    </rPh>
    <rPh sb="154" eb="156">
      <t>ゲンショウ</t>
    </rPh>
    <rPh sb="156" eb="157">
      <t>トウ</t>
    </rPh>
    <rPh sb="158" eb="160">
      <t>ミス</t>
    </rPh>
    <rPh sb="171" eb="174">
      <t>カノウセイ</t>
    </rPh>
    <rPh sb="175" eb="177">
      <t>シヤ</t>
    </rPh>
    <rPh sb="178" eb="179">
      <t>イ</t>
    </rPh>
    <rPh sb="181" eb="183">
      <t>キュウスイ</t>
    </rPh>
    <rPh sb="183" eb="185">
      <t>クイキ</t>
    </rPh>
    <rPh sb="185" eb="186">
      <t>ナイ</t>
    </rPh>
    <rPh sb="187" eb="189">
      <t>ジツジョウ</t>
    </rPh>
    <rPh sb="190" eb="192">
      <t>チョウサ</t>
    </rPh>
    <phoneticPr fontId="4"/>
  </si>
  <si>
    <t>①経営収支比率は100％以上で推移しており、Ｈ26は125.1％である。しかし、⑤料金回収率は50％以下で推移し、Ｈ26は49.59％と類似団体平均値の93.66%と比較すると48.07ポイント下回っている。給水収益が不足し、補助金の割合が高く一般会計に依存している状況である。③流動比率は、100％を上回っているが前述のとおり流動資産のうち給水収益で得た割合は低い。④企業債残高対給水収益は平均値を大きく上回り、Ｈ26では1187.13%と平均値を691.37ポイント上回っている。大規模な施設更新は終了し、企業債残高が減少していくので若干ではあるが改善に向かうと見込んでいる。Ｈ26の⑥給水原価は304.45円で過去3年と比較すると改善しているが、平均値208.21円との比較では146.22%となっている。旧簡易水道の広範な管路と小規模施設を多数有しており、維持管理費がかかっている。⑦施設利用率は、70％台で推移しており、Ｈ26も73.41%と平均値より24.19ポイント高くなっているが、⑧有収率が低く、Ｈ26は72.08％で平均値79.48％より7.4％下回っている。</t>
    <rPh sb="15" eb="17">
      <t>スイイ</t>
    </rPh>
    <rPh sb="50" eb="52">
      <t>イカ</t>
    </rPh>
    <rPh sb="53" eb="55">
      <t>スイイ</t>
    </rPh>
    <rPh sb="68" eb="70">
      <t>ルイジ</t>
    </rPh>
    <rPh sb="70" eb="72">
      <t>ダンタイ</t>
    </rPh>
    <rPh sb="72" eb="75">
      <t>ヘイキンチ</t>
    </rPh>
    <rPh sb="83" eb="85">
      <t>ヒカク</t>
    </rPh>
    <rPh sb="97" eb="99">
      <t>シタマワ</t>
    </rPh>
    <rPh sb="104" eb="106">
      <t>キュウスイ</t>
    </rPh>
    <rPh sb="106" eb="108">
      <t>シュウエキ</t>
    </rPh>
    <rPh sb="109" eb="111">
      <t>フソク</t>
    </rPh>
    <rPh sb="113" eb="116">
      <t>ホジョキン</t>
    </rPh>
    <rPh sb="117" eb="119">
      <t>ワリアイ</t>
    </rPh>
    <rPh sb="120" eb="121">
      <t>タカ</t>
    </rPh>
    <rPh sb="122" eb="124">
      <t>イッパン</t>
    </rPh>
    <rPh sb="124" eb="126">
      <t>カイケイ</t>
    </rPh>
    <rPh sb="127" eb="129">
      <t>イゾン</t>
    </rPh>
    <rPh sb="133" eb="135">
      <t>ジョウキョウ</t>
    </rPh>
    <rPh sb="164" eb="166">
      <t>リュウドウ</t>
    </rPh>
    <rPh sb="166" eb="168">
      <t>シサン</t>
    </rPh>
    <rPh sb="171" eb="173">
      <t>キュウスイ</t>
    </rPh>
    <rPh sb="173" eb="175">
      <t>シュウエキ</t>
    </rPh>
    <rPh sb="176" eb="177">
      <t>エ</t>
    </rPh>
    <rPh sb="178" eb="180">
      <t>ワリアイ</t>
    </rPh>
    <rPh sb="181" eb="182">
      <t>ヒク</t>
    </rPh>
    <rPh sb="198" eb="199">
      <t>チ</t>
    </rPh>
    <rPh sb="200" eb="201">
      <t>オオ</t>
    </rPh>
    <rPh sb="203" eb="205">
      <t>ウワマワ</t>
    </rPh>
    <rPh sb="221" eb="223">
      <t>ヘイキン</t>
    </rPh>
    <rPh sb="223" eb="224">
      <t>チ</t>
    </rPh>
    <rPh sb="235" eb="237">
      <t>ウワマワ</t>
    </rPh>
    <rPh sb="255" eb="257">
      <t>キギョウ</t>
    </rPh>
    <rPh sb="257" eb="258">
      <t>サイ</t>
    </rPh>
    <rPh sb="258" eb="260">
      <t>ザンダカ</t>
    </rPh>
    <rPh sb="261" eb="263">
      <t>ゲンショウ</t>
    </rPh>
    <rPh sb="269" eb="271">
      <t>ジャッカン</t>
    </rPh>
    <rPh sb="297" eb="298">
      <t>ゲン</t>
    </rPh>
    <rPh sb="306" eb="307">
      <t>エン</t>
    </rPh>
    <rPh sb="308" eb="310">
      <t>カコ</t>
    </rPh>
    <rPh sb="311" eb="312">
      <t>ネン</t>
    </rPh>
    <rPh sb="313" eb="315">
      <t>ヒカク</t>
    </rPh>
    <rPh sb="318" eb="320">
      <t>カイゼン</t>
    </rPh>
    <rPh sb="326" eb="328">
      <t>ヘイキン</t>
    </rPh>
    <rPh sb="328" eb="329">
      <t>チ</t>
    </rPh>
    <rPh sb="335" eb="336">
      <t>エン</t>
    </rPh>
    <rPh sb="362" eb="364">
      <t>コウハン</t>
    </rPh>
    <rPh sb="365" eb="367">
      <t>カンロ</t>
    </rPh>
    <rPh sb="368" eb="371">
      <t>ショウキボ</t>
    </rPh>
    <rPh sb="374" eb="376">
      <t>タスウ</t>
    </rPh>
    <rPh sb="376" eb="377">
      <t>ユウ</t>
    </rPh>
    <rPh sb="406" eb="407">
      <t>ダイ</t>
    </rPh>
    <rPh sb="426" eb="429">
      <t>ヘイキンチ</t>
    </rPh>
    <rPh sb="440" eb="441">
      <t>タカ</t>
    </rPh>
    <rPh sb="468" eb="471">
      <t>ヘイキンチ</t>
    </rPh>
    <rPh sb="483" eb="48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</si>
</sst>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7766784"/>
        <c:axId val="977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97766784"/>
        <c:axId val="97772288"/>
      </c:lineChart>
      <c:dateAx>
        <c:axId val="97766784"/>
        <c:scaling>
          <c:orientation val="minMax"/>
        </c:scaling>
        <c:delete val="1"/>
        <c:axPos val="b"/>
        <c:numFmt formatCode="ge" sourceLinked="1"/>
        <c:majorTickMark val="none"/>
        <c:minorTickMark val="none"/>
        <c:tickLblPos val="none"/>
        <c:crossAx val="97772288"/>
        <c:crosses val="autoZero"/>
        <c:auto val="1"/>
        <c:lblOffset val="100"/>
        <c:baseTimeUnit val="years"/>
      </c:dateAx>
      <c:valAx>
        <c:axId val="977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50.67</c:v>
                </c:pt>
                <c:pt idx="2">
                  <c:v>70.25</c:v>
                </c:pt>
                <c:pt idx="3">
                  <c:v>70.790000000000006</c:v>
                </c:pt>
                <c:pt idx="4">
                  <c:v>73.41</c:v>
                </c:pt>
              </c:numCache>
            </c:numRef>
          </c:val>
        </c:ser>
        <c:dLbls>
          <c:showLegendKey val="0"/>
          <c:showVal val="0"/>
          <c:showCatName val="0"/>
          <c:showSerName val="0"/>
          <c:showPercent val="0"/>
          <c:showBubbleSize val="0"/>
        </c:dLbls>
        <c:gapWidth val="150"/>
        <c:axId val="99612928"/>
        <c:axId val="100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99612928"/>
        <c:axId val="100753792"/>
      </c:lineChart>
      <c:dateAx>
        <c:axId val="99612928"/>
        <c:scaling>
          <c:orientation val="minMax"/>
        </c:scaling>
        <c:delete val="1"/>
        <c:axPos val="b"/>
        <c:numFmt formatCode="ge" sourceLinked="1"/>
        <c:majorTickMark val="none"/>
        <c:minorTickMark val="none"/>
        <c:tickLblPos val="none"/>
        <c:crossAx val="100753792"/>
        <c:crosses val="autoZero"/>
        <c:auto val="1"/>
        <c:lblOffset val="100"/>
        <c:baseTimeUnit val="years"/>
      </c:dateAx>
      <c:valAx>
        <c:axId val="100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81.7</c:v>
                </c:pt>
                <c:pt idx="2">
                  <c:v>76.31</c:v>
                </c:pt>
                <c:pt idx="3">
                  <c:v>76.66</c:v>
                </c:pt>
                <c:pt idx="4">
                  <c:v>72.08</c:v>
                </c:pt>
              </c:numCache>
            </c:numRef>
          </c:val>
        </c:ser>
        <c:dLbls>
          <c:showLegendKey val="0"/>
          <c:showVal val="0"/>
          <c:showCatName val="0"/>
          <c:showSerName val="0"/>
          <c:showPercent val="0"/>
          <c:showBubbleSize val="0"/>
        </c:dLbls>
        <c:gapWidth val="150"/>
        <c:axId val="100784000"/>
        <c:axId val="100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00784000"/>
        <c:axId val="100786176"/>
      </c:lineChart>
      <c:dateAx>
        <c:axId val="100784000"/>
        <c:scaling>
          <c:orientation val="minMax"/>
        </c:scaling>
        <c:delete val="1"/>
        <c:axPos val="b"/>
        <c:numFmt formatCode="ge" sourceLinked="1"/>
        <c:majorTickMark val="none"/>
        <c:minorTickMark val="none"/>
        <c:tickLblPos val="none"/>
        <c:crossAx val="100786176"/>
        <c:crosses val="autoZero"/>
        <c:auto val="1"/>
        <c:lblOffset val="100"/>
        <c:baseTimeUnit val="years"/>
      </c:dateAx>
      <c:valAx>
        <c:axId val="100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104.92</c:v>
                </c:pt>
                <c:pt idx="2">
                  <c:v>109.57</c:v>
                </c:pt>
                <c:pt idx="3">
                  <c:v>105.49</c:v>
                </c:pt>
                <c:pt idx="4">
                  <c:v>125.1</c:v>
                </c:pt>
              </c:numCache>
            </c:numRef>
          </c:val>
        </c:ser>
        <c:dLbls>
          <c:showLegendKey val="0"/>
          <c:showVal val="0"/>
          <c:showCatName val="0"/>
          <c:showSerName val="0"/>
          <c:showPercent val="0"/>
          <c:showBubbleSize val="0"/>
        </c:dLbls>
        <c:gapWidth val="150"/>
        <c:axId val="99255808"/>
        <c:axId val="99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99255808"/>
        <c:axId val="99257728"/>
      </c:lineChart>
      <c:dateAx>
        <c:axId val="99255808"/>
        <c:scaling>
          <c:orientation val="minMax"/>
        </c:scaling>
        <c:delete val="1"/>
        <c:axPos val="b"/>
        <c:numFmt formatCode="ge" sourceLinked="1"/>
        <c:majorTickMark val="none"/>
        <c:minorTickMark val="none"/>
        <c:tickLblPos val="none"/>
        <c:crossAx val="99257728"/>
        <c:crosses val="autoZero"/>
        <c:auto val="1"/>
        <c:lblOffset val="100"/>
        <c:baseTimeUnit val="years"/>
      </c:dateAx>
      <c:valAx>
        <c:axId val="9925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4.68</c:v>
                </c:pt>
                <c:pt idx="2">
                  <c:v>7.64</c:v>
                </c:pt>
                <c:pt idx="3">
                  <c:v>10.94</c:v>
                </c:pt>
                <c:pt idx="4">
                  <c:v>14.31</c:v>
                </c:pt>
              </c:numCache>
            </c:numRef>
          </c:val>
        </c:ser>
        <c:dLbls>
          <c:showLegendKey val="0"/>
          <c:showVal val="0"/>
          <c:showCatName val="0"/>
          <c:showSerName val="0"/>
          <c:showPercent val="0"/>
          <c:showBubbleSize val="0"/>
        </c:dLbls>
        <c:gapWidth val="150"/>
        <c:axId val="99619968"/>
        <c:axId val="996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99619968"/>
        <c:axId val="99621888"/>
      </c:lineChart>
      <c:dateAx>
        <c:axId val="99619968"/>
        <c:scaling>
          <c:orientation val="minMax"/>
        </c:scaling>
        <c:delete val="1"/>
        <c:axPos val="b"/>
        <c:numFmt formatCode="ge" sourceLinked="1"/>
        <c:majorTickMark val="none"/>
        <c:minorTickMark val="none"/>
        <c:tickLblPos val="none"/>
        <c:crossAx val="99621888"/>
        <c:crosses val="autoZero"/>
        <c:auto val="1"/>
        <c:lblOffset val="100"/>
        <c:baseTimeUnit val="years"/>
      </c:dateAx>
      <c:valAx>
        <c:axId val="996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30.93</c:v>
                </c:pt>
                <c:pt idx="2">
                  <c:v>31.93</c:v>
                </c:pt>
                <c:pt idx="3">
                  <c:v>31.79</c:v>
                </c:pt>
                <c:pt idx="4">
                  <c:v>33.35</c:v>
                </c:pt>
              </c:numCache>
            </c:numRef>
          </c:val>
        </c:ser>
        <c:dLbls>
          <c:showLegendKey val="0"/>
          <c:showVal val="0"/>
          <c:showCatName val="0"/>
          <c:showSerName val="0"/>
          <c:showPercent val="0"/>
          <c:showBubbleSize val="0"/>
        </c:dLbls>
        <c:gapWidth val="150"/>
        <c:axId val="99660544"/>
        <c:axId val="996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99660544"/>
        <c:axId val="99662464"/>
      </c:lineChart>
      <c:dateAx>
        <c:axId val="99660544"/>
        <c:scaling>
          <c:orientation val="minMax"/>
        </c:scaling>
        <c:delete val="1"/>
        <c:axPos val="b"/>
        <c:numFmt formatCode="ge" sourceLinked="1"/>
        <c:majorTickMark val="none"/>
        <c:minorTickMark val="none"/>
        <c:tickLblPos val="none"/>
        <c:crossAx val="99662464"/>
        <c:crosses val="autoZero"/>
        <c:auto val="1"/>
        <c:lblOffset val="100"/>
        <c:baseTimeUnit val="years"/>
      </c:dateAx>
      <c:valAx>
        <c:axId val="996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9371648"/>
        <c:axId val="993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99371648"/>
        <c:axId val="99377920"/>
      </c:lineChart>
      <c:dateAx>
        <c:axId val="99371648"/>
        <c:scaling>
          <c:orientation val="minMax"/>
        </c:scaling>
        <c:delete val="1"/>
        <c:axPos val="b"/>
        <c:numFmt formatCode="ge" sourceLinked="1"/>
        <c:majorTickMark val="none"/>
        <c:minorTickMark val="none"/>
        <c:tickLblPos val="none"/>
        <c:crossAx val="99377920"/>
        <c:crosses val="autoZero"/>
        <c:auto val="1"/>
        <c:lblOffset val="100"/>
        <c:baseTimeUnit val="years"/>
      </c:dateAx>
      <c:valAx>
        <c:axId val="9937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2292.75</c:v>
                </c:pt>
                <c:pt idx="2">
                  <c:v>153.69</c:v>
                </c:pt>
                <c:pt idx="3">
                  <c:v>5419.46</c:v>
                </c:pt>
                <c:pt idx="4">
                  <c:v>191.76</c:v>
                </c:pt>
              </c:numCache>
            </c:numRef>
          </c:val>
        </c:ser>
        <c:dLbls>
          <c:showLegendKey val="0"/>
          <c:showVal val="0"/>
          <c:showCatName val="0"/>
          <c:showSerName val="0"/>
          <c:showPercent val="0"/>
          <c:showBubbleSize val="0"/>
        </c:dLbls>
        <c:gapWidth val="150"/>
        <c:axId val="99414400"/>
        <c:axId val="994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99414400"/>
        <c:axId val="99416320"/>
      </c:lineChart>
      <c:dateAx>
        <c:axId val="99414400"/>
        <c:scaling>
          <c:orientation val="minMax"/>
        </c:scaling>
        <c:delete val="1"/>
        <c:axPos val="b"/>
        <c:numFmt formatCode="ge" sourceLinked="1"/>
        <c:majorTickMark val="none"/>
        <c:minorTickMark val="none"/>
        <c:tickLblPos val="none"/>
        <c:crossAx val="99416320"/>
        <c:crosses val="autoZero"/>
        <c:auto val="1"/>
        <c:lblOffset val="100"/>
        <c:baseTimeUnit val="years"/>
      </c:dateAx>
      <c:valAx>
        <c:axId val="9941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1039.8900000000001</c:v>
                </c:pt>
                <c:pt idx="2">
                  <c:v>1314.19</c:v>
                </c:pt>
                <c:pt idx="3">
                  <c:v>1229.74</c:v>
                </c:pt>
                <c:pt idx="4">
                  <c:v>1187.1300000000001</c:v>
                </c:pt>
              </c:numCache>
            </c:numRef>
          </c:val>
        </c:ser>
        <c:dLbls>
          <c:showLegendKey val="0"/>
          <c:showVal val="0"/>
          <c:showCatName val="0"/>
          <c:showSerName val="0"/>
          <c:showPercent val="0"/>
          <c:showBubbleSize val="0"/>
        </c:dLbls>
        <c:gapWidth val="150"/>
        <c:axId val="99438592"/>
        <c:axId val="994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99438592"/>
        <c:axId val="99440512"/>
      </c:lineChart>
      <c:dateAx>
        <c:axId val="99438592"/>
        <c:scaling>
          <c:orientation val="minMax"/>
        </c:scaling>
        <c:delete val="1"/>
        <c:axPos val="b"/>
        <c:numFmt formatCode="ge" sourceLinked="1"/>
        <c:majorTickMark val="none"/>
        <c:minorTickMark val="none"/>
        <c:tickLblPos val="none"/>
        <c:crossAx val="99440512"/>
        <c:crosses val="autoZero"/>
        <c:auto val="1"/>
        <c:lblOffset val="100"/>
        <c:baseTimeUnit val="years"/>
      </c:dateAx>
      <c:valAx>
        <c:axId val="9944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43.29</c:v>
                </c:pt>
                <c:pt idx="2">
                  <c:v>44.92</c:v>
                </c:pt>
                <c:pt idx="3">
                  <c:v>42.76</c:v>
                </c:pt>
                <c:pt idx="4">
                  <c:v>49.59</c:v>
                </c:pt>
              </c:numCache>
            </c:numRef>
          </c:val>
        </c:ser>
        <c:dLbls>
          <c:showLegendKey val="0"/>
          <c:showVal val="0"/>
          <c:showCatName val="0"/>
          <c:showSerName val="0"/>
          <c:showPercent val="0"/>
          <c:showBubbleSize val="0"/>
        </c:dLbls>
        <c:gapWidth val="150"/>
        <c:axId val="99483008"/>
        <c:axId val="995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99483008"/>
        <c:axId val="99554816"/>
      </c:lineChart>
      <c:dateAx>
        <c:axId val="99483008"/>
        <c:scaling>
          <c:orientation val="minMax"/>
        </c:scaling>
        <c:delete val="1"/>
        <c:axPos val="b"/>
        <c:numFmt formatCode="ge" sourceLinked="1"/>
        <c:majorTickMark val="none"/>
        <c:minorTickMark val="none"/>
        <c:tickLblPos val="none"/>
        <c:crossAx val="99554816"/>
        <c:crosses val="autoZero"/>
        <c:auto val="1"/>
        <c:lblOffset val="100"/>
        <c:baseTimeUnit val="years"/>
      </c:dateAx>
      <c:valAx>
        <c:axId val="99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350.47</c:v>
                </c:pt>
                <c:pt idx="2">
                  <c:v>334.95</c:v>
                </c:pt>
                <c:pt idx="3">
                  <c:v>352.43</c:v>
                </c:pt>
                <c:pt idx="4">
                  <c:v>304.45</c:v>
                </c:pt>
              </c:numCache>
            </c:numRef>
          </c:val>
        </c:ser>
        <c:dLbls>
          <c:showLegendKey val="0"/>
          <c:showVal val="0"/>
          <c:showCatName val="0"/>
          <c:showSerName val="0"/>
          <c:showPercent val="0"/>
          <c:showBubbleSize val="0"/>
        </c:dLbls>
        <c:gapWidth val="150"/>
        <c:axId val="99601024"/>
        <c:axId val="996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99601024"/>
        <c:axId val="99603200"/>
      </c:lineChart>
      <c:dateAx>
        <c:axId val="99601024"/>
        <c:scaling>
          <c:orientation val="minMax"/>
        </c:scaling>
        <c:delete val="1"/>
        <c:axPos val="b"/>
        <c:numFmt formatCode="ge" sourceLinked="1"/>
        <c:majorTickMark val="none"/>
        <c:minorTickMark val="none"/>
        <c:tickLblPos val="none"/>
        <c:crossAx val="99603200"/>
        <c:crosses val="autoZero"/>
        <c:auto val="1"/>
        <c:lblOffset val="100"/>
        <c:baseTimeUnit val="years"/>
      </c:dateAx>
      <c:valAx>
        <c:axId val="996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7" zoomScaleNormal="100" workbookViewId="0">
      <selection activeCell="CC26" sqref="CC2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塙町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9486</v>
      </c>
      <c r="AJ8" s="56"/>
      <c r="AK8" s="56"/>
      <c r="AL8" s="56"/>
      <c r="AM8" s="56"/>
      <c r="AN8" s="56"/>
      <c r="AO8" s="56"/>
      <c r="AP8" s="57"/>
      <c r="AQ8" s="47">
        <f>データ!R6</f>
        <v>211.41</v>
      </c>
      <c r="AR8" s="47"/>
      <c r="AS8" s="47"/>
      <c r="AT8" s="47"/>
      <c r="AU8" s="47"/>
      <c r="AV8" s="47"/>
      <c r="AW8" s="47"/>
      <c r="AX8" s="47"/>
      <c r="AY8" s="47">
        <f>データ!S6</f>
        <v>44.87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63.27</v>
      </c>
      <c r="K10" s="47"/>
      <c r="L10" s="47"/>
      <c r="M10" s="47"/>
      <c r="N10" s="47"/>
      <c r="O10" s="47"/>
      <c r="P10" s="47"/>
      <c r="Q10" s="47"/>
      <c r="R10" s="47">
        <f>データ!O6</f>
        <v>88.85</v>
      </c>
      <c r="S10" s="47"/>
      <c r="T10" s="47"/>
      <c r="U10" s="47"/>
      <c r="V10" s="47"/>
      <c r="W10" s="47"/>
      <c r="X10" s="47"/>
      <c r="Y10" s="47"/>
      <c r="Z10" s="78">
        <f>データ!P6</f>
        <v>2939</v>
      </c>
      <c r="AA10" s="78"/>
      <c r="AB10" s="78"/>
      <c r="AC10" s="78"/>
      <c r="AD10" s="78"/>
      <c r="AE10" s="78"/>
      <c r="AF10" s="78"/>
      <c r="AG10" s="78"/>
      <c r="AH10" s="2"/>
      <c r="AI10" s="78">
        <f>データ!T6</f>
        <v>6832</v>
      </c>
      <c r="AJ10" s="78"/>
      <c r="AK10" s="78"/>
      <c r="AL10" s="78"/>
      <c r="AM10" s="78"/>
      <c r="AN10" s="78"/>
      <c r="AO10" s="78"/>
      <c r="AP10" s="78"/>
      <c r="AQ10" s="47">
        <f>データ!U6</f>
        <v>18.98</v>
      </c>
      <c r="AR10" s="47"/>
      <c r="AS10" s="47"/>
      <c r="AT10" s="47"/>
      <c r="AU10" s="47"/>
      <c r="AV10" s="47"/>
      <c r="AW10" s="47"/>
      <c r="AX10" s="47"/>
      <c r="AY10" s="47">
        <f>データ!V6</f>
        <v>359.96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74837</v>
      </c>
      <c r="D6" s="31">
        <f t="shared" si="3"/>
        <v>46</v>
      </c>
      <c r="E6" s="31">
        <f t="shared" si="3"/>
        <v>1</v>
      </c>
      <c r="F6" s="31">
        <f t="shared" si="3"/>
        <v>0</v>
      </c>
      <c r="G6" s="31">
        <f t="shared" si="3"/>
        <v>1</v>
      </c>
      <c r="H6" s="31" t="str">
        <f t="shared" si="3"/>
        <v>福島県　塙町</v>
      </c>
      <c r="I6" s="31" t="str">
        <f t="shared" si="3"/>
        <v>法適用</v>
      </c>
      <c r="J6" s="31" t="str">
        <f t="shared" si="3"/>
        <v>水道事業</v>
      </c>
      <c r="K6" s="31" t="str">
        <f t="shared" si="3"/>
        <v>末端給水事業</v>
      </c>
      <c r="L6" s="31" t="str">
        <f t="shared" si="3"/>
        <v>A8</v>
      </c>
      <c r="M6" s="32" t="str">
        <f t="shared" si="3"/>
        <v>-</v>
      </c>
      <c r="N6" s="32">
        <f t="shared" si="3"/>
        <v>63.27</v>
      </c>
      <c r="O6" s="32">
        <f t="shared" si="3"/>
        <v>88.85</v>
      </c>
      <c r="P6" s="32">
        <f t="shared" si="3"/>
        <v>2939</v>
      </c>
      <c r="Q6" s="32">
        <f t="shared" si="3"/>
        <v>9486</v>
      </c>
      <c r="R6" s="32">
        <f t="shared" si="3"/>
        <v>211.41</v>
      </c>
      <c r="S6" s="32">
        <f t="shared" si="3"/>
        <v>44.87</v>
      </c>
      <c r="T6" s="32">
        <f t="shared" si="3"/>
        <v>6832</v>
      </c>
      <c r="U6" s="32">
        <f t="shared" si="3"/>
        <v>18.98</v>
      </c>
      <c r="V6" s="32">
        <f t="shared" si="3"/>
        <v>359.96</v>
      </c>
      <c r="W6" s="33" t="str">
        <f>IF(W7="",NA(),W7)</f>
        <v>-</v>
      </c>
      <c r="X6" s="33">
        <f t="shared" ref="X6:AF6" si="4">IF(X7="",NA(),X7)</f>
        <v>104.92</v>
      </c>
      <c r="Y6" s="33">
        <f t="shared" si="4"/>
        <v>109.57</v>
      </c>
      <c r="Z6" s="33">
        <f t="shared" si="4"/>
        <v>105.49</v>
      </c>
      <c r="AA6" s="33">
        <f t="shared" si="4"/>
        <v>125.1</v>
      </c>
      <c r="AB6" s="33" t="str">
        <f t="shared" si="4"/>
        <v>-</v>
      </c>
      <c r="AC6" s="33">
        <f t="shared" si="4"/>
        <v>104.82</v>
      </c>
      <c r="AD6" s="33">
        <f t="shared" si="4"/>
        <v>104.95</v>
      </c>
      <c r="AE6" s="33">
        <f t="shared" si="4"/>
        <v>105.53</v>
      </c>
      <c r="AF6" s="33">
        <f t="shared" si="4"/>
        <v>107.2</v>
      </c>
      <c r="AG6" s="32" t="str">
        <f>IF(AG7="","",IF(AG7="-","【-】","【"&amp;SUBSTITUTE(TEXT(AG7,"#,##0.00"),"-","△")&amp;"】"))</f>
        <v>【113.03】</v>
      </c>
      <c r="AH6" s="33" t="str">
        <f>IF(AH7="",NA(),AH7)</f>
        <v>-</v>
      </c>
      <c r="AI6" s="32">
        <f t="shared" ref="AI6:AQ6" si="5">IF(AI7="",NA(),AI7)</f>
        <v>0</v>
      </c>
      <c r="AJ6" s="32">
        <f t="shared" si="5"/>
        <v>0</v>
      </c>
      <c r="AK6" s="32">
        <f t="shared" si="5"/>
        <v>0</v>
      </c>
      <c r="AL6" s="32">
        <f t="shared" si="5"/>
        <v>0</v>
      </c>
      <c r="AM6" s="33" t="str">
        <f t="shared" si="5"/>
        <v>-</v>
      </c>
      <c r="AN6" s="33">
        <f t="shared" si="5"/>
        <v>26.83</v>
      </c>
      <c r="AO6" s="33">
        <f t="shared" si="5"/>
        <v>26.81</v>
      </c>
      <c r="AP6" s="33">
        <f t="shared" si="5"/>
        <v>28.31</v>
      </c>
      <c r="AQ6" s="33">
        <f t="shared" si="5"/>
        <v>13.46</v>
      </c>
      <c r="AR6" s="32" t="str">
        <f>IF(AR7="","",IF(AR7="-","【-】","【"&amp;SUBSTITUTE(TEXT(AR7,"#,##0.00"),"-","△")&amp;"】"))</f>
        <v>【0.81】</v>
      </c>
      <c r="AS6" s="33" t="str">
        <f>IF(AS7="",NA(),AS7)</f>
        <v>-</v>
      </c>
      <c r="AT6" s="33">
        <f t="shared" ref="AT6:BB6" si="6">IF(AT7="",NA(),AT7)</f>
        <v>2292.75</v>
      </c>
      <c r="AU6" s="33">
        <f t="shared" si="6"/>
        <v>153.69</v>
      </c>
      <c r="AV6" s="33">
        <f t="shared" si="6"/>
        <v>5419.46</v>
      </c>
      <c r="AW6" s="33">
        <f t="shared" si="6"/>
        <v>191.76</v>
      </c>
      <c r="AX6" s="33" t="str">
        <f t="shared" si="6"/>
        <v>-</v>
      </c>
      <c r="AY6" s="33">
        <f t="shared" si="6"/>
        <v>1197.1099999999999</v>
      </c>
      <c r="AZ6" s="33">
        <f t="shared" si="6"/>
        <v>1002.64</v>
      </c>
      <c r="BA6" s="33">
        <f t="shared" si="6"/>
        <v>1164.51</v>
      </c>
      <c r="BB6" s="33">
        <f t="shared" si="6"/>
        <v>434.72</v>
      </c>
      <c r="BC6" s="32" t="str">
        <f>IF(BC7="","",IF(BC7="-","【-】","【"&amp;SUBSTITUTE(TEXT(BC7,"#,##0.00"),"-","△")&amp;"】"))</f>
        <v>【264.16】</v>
      </c>
      <c r="BD6" s="33" t="str">
        <f>IF(BD7="",NA(),BD7)</f>
        <v>-</v>
      </c>
      <c r="BE6" s="33">
        <f t="shared" ref="BE6:BM6" si="7">IF(BE7="",NA(),BE7)</f>
        <v>1039.8900000000001</v>
      </c>
      <c r="BF6" s="33">
        <f t="shared" si="7"/>
        <v>1314.19</v>
      </c>
      <c r="BG6" s="33">
        <f t="shared" si="7"/>
        <v>1229.74</v>
      </c>
      <c r="BH6" s="33">
        <f t="shared" si="7"/>
        <v>1187.1300000000001</v>
      </c>
      <c r="BI6" s="33" t="str">
        <f t="shared" si="7"/>
        <v>-</v>
      </c>
      <c r="BJ6" s="33">
        <f t="shared" si="7"/>
        <v>532.29999999999995</v>
      </c>
      <c r="BK6" s="33">
        <f t="shared" si="7"/>
        <v>520.29999999999995</v>
      </c>
      <c r="BL6" s="33">
        <f t="shared" si="7"/>
        <v>498.27</v>
      </c>
      <c r="BM6" s="33">
        <f t="shared" si="7"/>
        <v>495.76</v>
      </c>
      <c r="BN6" s="32" t="str">
        <f>IF(BN7="","",IF(BN7="-","【-】","【"&amp;SUBSTITUTE(TEXT(BN7,"#,##0.00"),"-","△")&amp;"】"))</f>
        <v>【283.72】</v>
      </c>
      <c r="BO6" s="33" t="str">
        <f>IF(BO7="",NA(),BO7)</f>
        <v>-</v>
      </c>
      <c r="BP6" s="33">
        <f t="shared" ref="BP6:BX6" si="8">IF(BP7="",NA(),BP7)</f>
        <v>43.29</v>
      </c>
      <c r="BQ6" s="33">
        <f t="shared" si="8"/>
        <v>44.92</v>
      </c>
      <c r="BR6" s="33">
        <f t="shared" si="8"/>
        <v>42.76</v>
      </c>
      <c r="BS6" s="33">
        <f t="shared" si="8"/>
        <v>49.59</v>
      </c>
      <c r="BT6" s="33" t="str">
        <f t="shared" si="8"/>
        <v>-</v>
      </c>
      <c r="BU6" s="33">
        <f t="shared" si="8"/>
        <v>90.17</v>
      </c>
      <c r="BV6" s="33">
        <f t="shared" si="8"/>
        <v>90.69</v>
      </c>
      <c r="BW6" s="33">
        <f t="shared" si="8"/>
        <v>90.64</v>
      </c>
      <c r="BX6" s="33">
        <f t="shared" si="8"/>
        <v>93.66</v>
      </c>
      <c r="BY6" s="32" t="str">
        <f>IF(BY7="","",IF(BY7="-","【-】","【"&amp;SUBSTITUTE(TEXT(BY7,"#,##0.00"),"-","△")&amp;"】"))</f>
        <v>【104.60】</v>
      </c>
      <c r="BZ6" s="33" t="str">
        <f>IF(BZ7="",NA(),BZ7)</f>
        <v>-</v>
      </c>
      <c r="CA6" s="33">
        <f t="shared" ref="CA6:CI6" si="9">IF(CA7="",NA(),CA7)</f>
        <v>350.47</v>
      </c>
      <c r="CB6" s="33">
        <f t="shared" si="9"/>
        <v>334.95</v>
      </c>
      <c r="CC6" s="33">
        <f t="shared" si="9"/>
        <v>352.43</v>
      </c>
      <c r="CD6" s="33">
        <f t="shared" si="9"/>
        <v>304.45</v>
      </c>
      <c r="CE6" s="33" t="str">
        <f t="shared" si="9"/>
        <v>-</v>
      </c>
      <c r="CF6" s="33">
        <f t="shared" si="9"/>
        <v>210.28</v>
      </c>
      <c r="CG6" s="33">
        <f t="shared" si="9"/>
        <v>211.08</v>
      </c>
      <c r="CH6" s="33">
        <f t="shared" si="9"/>
        <v>213.52</v>
      </c>
      <c r="CI6" s="33">
        <f t="shared" si="9"/>
        <v>208.21</v>
      </c>
      <c r="CJ6" s="32" t="str">
        <f>IF(CJ7="","",IF(CJ7="-","【-】","【"&amp;SUBSTITUTE(TEXT(CJ7,"#,##0.00"),"-","△")&amp;"】"))</f>
        <v>【164.21】</v>
      </c>
      <c r="CK6" s="33" t="str">
        <f>IF(CK7="",NA(),CK7)</f>
        <v>-</v>
      </c>
      <c r="CL6" s="33">
        <f t="shared" ref="CL6:CT6" si="10">IF(CL7="",NA(),CL7)</f>
        <v>50.67</v>
      </c>
      <c r="CM6" s="33">
        <f t="shared" si="10"/>
        <v>70.25</v>
      </c>
      <c r="CN6" s="33">
        <f t="shared" si="10"/>
        <v>70.790000000000006</v>
      </c>
      <c r="CO6" s="33">
        <f t="shared" si="10"/>
        <v>73.41</v>
      </c>
      <c r="CP6" s="33" t="str">
        <f t="shared" si="10"/>
        <v>-</v>
      </c>
      <c r="CQ6" s="33">
        <f t="shared" si="10"/>
        <v>50.49</v>
      </c>
      <c r="CR6" s="33">
        <f t="shared" si="10"/>
        <v>49.69</v>
      </c>
      <c r="CS6" s="33">
        <f t="shared" si="10"/>
        <v>49.77</v>
      </c>
      <c r="CT6" s="33">
        <f t="shared" si="10"/>
        <v>49.22</v>
      </c>
      <c r="CU6" s="32" t="str">
        <f>IF(CU7="","",IF(CU7="-","【-】","【"&amp;SUBSTITUTE(TEXT(CU7,"#,##0.00"),"-","△")&amp;"】"))</f>
        <v>【59.80】</v>
      </c>
      <c r="CV6" s="33" t="str">
        <f>IF(CV7="",NA(),CV7)</f>
        <v>-</v>
      </c>
      <c r="CW6" s="33">
        <f t="shared" ref="CW6:DE6" si="11">IF(CW7="",NA(),CW7)</f>
        <v>81.7</v>
      </c>
      <c r="CX6" s="33">
        <f t="shared" si="11"/>
        <v>76.31</v>
      </c>
      <c r="CY6" s="33">
        <f t="shared" si="11"/>
        <v>76.66</v>
      </c>
      <c r="CZ6" s="33">
        <f t="shared" si="11"/>
        <v>72.08</v>
      </c>
      <c r="DA6" s="33" t="str">
        <f t="shared" si="11"/>
        <v>-</v>
      </c>
      <c r="DB6" s="33">
        <f t="shared" si="11"/>
        <v>78.7</v>
      </c>
      <c r="DC6" s="33">
        <f t="shared" si="11"/>
        <v>80.010000000000005</v>
      </c>
      <c r="DD6" s="33">
        <f t="shared" si="11"/>
        <v>79.98</v>
      </c>
      <c r="DE6" s="33">
        <f t="shared" si="11"/>
        <v>79.48</v>
      </c>
      <c r="DF6" s="32" t="str">
        <f>IF(DF7="","",IF(DF7="-","【-】","【"&amp;SUBSTITUTE(TEXT(DF7,"#,##0.00"),"-","△")&amp;"】"))</f>
        <v>【89.78】</v>
      </c>
      <c r="DG6" s="33" t="str">
        <f>IF(DG7="",NA(),DG7)</f>
        <v>-</v>
      </c>
      <c r="DH6" s="33">
        <f t="shared" ref="DH6:DP6" si="12">IF(DH7="",NA(),DH7)</f>
        <v>4.68</v>
      </c>
      <c r="DI6" s="33">
        <f t="shared" si="12"/>
        <v>7.64</v>
      </c>
      <c r="DJ6" s="33">
        <f t="shared" si="12"/>
        <v>10.94</v>
      </c>
      <c r="DK6" s="33">
        <f t="shared" si="12"/>
        <v>14.31</v>
      </c>
      <c r="DL6" s="33" t="str">
        <f t="shared" si="12"/>
        <v>-</v>
      </c>
      <c r="DM6" s="33">
        <f t="shared" si="12"/>
        <v>34.24</v>
      </c>
      <c r="DN6" s="33">
        <f t="shared" si="12"/>
        <v>35.18</v>
      </c>
      <c r="DO6" s="33">
        <f t="shared" si="12"/>
        <v>36.43</v>
      </c>
      <c r="DP6" s="33">
        <f t="shared" si="12"/>
        <v>46.12</v>
      </c>
      <c r="DQ6" s="32" t="str">
        <f>IF(DQ7="","",IF(DQ7="-","【-】","【"&amp;SUBSTITUTE(TEXT(DQ7,"#,##0.00"),"-","△")&amp;"】"))</f>
        <v>【46.31】</v>
      </c>
      <c r="DR6" s="33" t="str">
        <f>IF(DR7="",NA(),DR7)</f>
        <v>-</v>
      </c>
      <c r="DS6" s="33">
        <f t="shared" ref="DS6:EA6" si="13">IF(DS7="",NA(),DS7)</f>
        <v>30.93</v>
      </c>
      <c r="DT6" s="33">
        <f t="shared" si="13"/>
        <v>31.93</v>
      </c>
      <c r="DU6" s="33">
        <f t="shared" si="13"/>
        <v>31.79</v>
      </c>
      <c r="DV6" s="33">
        <f t="shared" si="13"/>
        <v>33.35</v>
      </c>
      <c r="DW6" s="33" t="str">
        <f t="shared" si="13"/>
        <v>-</v>
      </c>
      <c r="DX6" s="33">
        <f t="shared" si="13"/>
        <v>6.81</v>
      </c>
      <c r="DY6" s="33">
        <f t="shared" si="13"/>
        <v>8.41</v>
      </c>
      <c r="DZ6" s="33">
        <f t="shared" si="13"/>
        <v>8.7200000000000006</v>
      </c>
      <c r="EA6" s="33">
        <f t="shared" si="13"/>
        <v>9.86</v>
      </c>
      <c r="EB6" s="32" t="str">
        <f>IF(EB7="","",IF(EB7="-","【-】","【"&amp;SUBSTITUTE(TEXT(EB7,"#,##0.00"),"-","△")&amp;"】"))</f>
        <v>【12.42】</v>
      </c>
      <c r="EC6" s="33" t="str">
        <f>IF(EC7="",NA(),EC7)</f>
        <v>-</v>
      </c>
      <c r="ED6" s="32">
        <f t="shared" ref="ED6:EL6" si="14">IF(ED7="",NA(),ED7)</f>
        <v>0</v>
      </c>
      <c r="EE6" s="32">
        <f t="shared" si="14"/>
        <v>0</v>
      </c>
      <c r="EF6" s="32">
        <f t="shared" si="14"/>
        <v>0</v>
      </c>
      <c r="EG6" s="32">
        <f t="shared" si="14"/>
        <v>0</v>
      </c>
      <c r="EH6" s="33" t="str">
        <f t="shared" si="14"/>
        <v>-</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74837</v>
      </c>
      <c r="D7" s="35">
        <v>46</v>
      </c>
      <c r="E7" s="35">
        <v>1</v>
      </c>
      <c r="F7" s="35">
        <v>0</v>
      </c>
      <c r="G7" s="35">
        <v>1</v>
      </c>
      <c r="H7" s="35" t="s">
        <v>93</v>
      </c>
      <c r="I7" s="35" t="s">
        <v>94</v>
      </c>
      <c r="J7" s="35" t="s">
        <v>95</v>
      </c>
      <c r="K7" s="35" t="s">
        <v>96</v>
      </c>
      <c r="L7" s="35" t="s">
        <v>97</v>
      </c>
      <c r="M7" s="36" t="s">
        <v>98</v>
      </c>
      <c r="N7" s="36">
        <v>63.27</v>
      </c>
      <c r="O7" s="36">
        <v>88.85</v>
      </c>
      <c r="P7" s="36">
        <v>2939</v>
      </c>
      <c r="Q7" s="36">
        <v>9486</v>
      </c>
      <c r="R7" s="36">
        <v>211.41</v>
      </c>
      <c r="S7" s="36">
        <v>44.87</v>
      </c>
      <c r="T7" s="36">
        <v>6832</v>
      </c>
      <c r="U7" s="36">
        <v>18.98</v>
      </c>
      <c r="V7" s="36">
        <v>359.96</v>
      </c>
      <c r="W7" s="36" t="s">
        <v>98</v>
      </c>
      <c r="X7" s="36">
        <v>104.92</v>
      </c>
      <c r="Y7" s="36">
        <v>109.57</v>
      </c>
      <c r="Z7" s="36">
        <v>105.49</v>
      </c>
      <c r="AA7" s="36">
        <v>125.1</v>
      </c>
      <c r="AB7" s="36" t="s">
        <v>98</v>
      </c>
      <c r="AC7" s="36">
        <v>104.82</v>
      </c>
      <c r="AD7" s="36">
        <v>104.95</v>
      </c>
      <c r="AE7" s="36">
        <v>105.53</v>
      </c>
      <c r="AF7" s="36">
        <v>107.2</v>
      </c>
      <c r="AG7" s="36">
        <v>113.03</v>
      </c>
      <c r="AH7" s="36" t="s">
        <v>98</v>
      </c>
      <c r="AI7" s="36">
        <v>0</v>
      </c>
      <c r="AJ7" s="36">
        <v>0</v>
      </c>
      <c r="AK7" s="36">
        <v>0</v>
      </c>
      <c r="AL7" s="36">
        <v>0</v>
      </c>
      <c r="AM7" s="36" t="s">
        <v>98</v>
      </c>
      <c r="AN7" s="36">
        <v>26.83</v>
      </c>
      <c r="AO7" s="36">
        <v>26.81</v>
      </c>
      <c r="AP7" s="36">
        <v>28.31</v>
      </c>
      <c r="AQ7" s="36">
        <v>13.46</v>
      </c>
      <c r="AR7" s="36">
        <v>0.81</v>
      </c>
      <c r="AS7" s="36" t="s">
        <v>98</v>
      </c>
      <c r="AT7" s="36">
        <v>2292.75</v>
      </c>
      <c r="AU7" s="36">
        <v>153.69</v>
      </c>
      <c r="AV7" s="36">
        <v>5419.46</v>
      </c>
      <c r="AW7" s="36">
        <v>191.76</v>
      </c>
      <c r="AX7" s="36" t="s">
        <v>98</v>
      </c>
      <c r="AY7" s="36">
        <v>1197.1099999999999</v>
      </c>
      <c r="AZ7" s="36">
        <v>1002.64</v>
      </c>
      <c r="BA7" s="36">
        <v>1164.51</v>
      </c>
      <c r="BB7" s="36">
        <v>434.72</v>
      </c>
      <c r="BC7" s="36">
        <v>264.16000000000003</v>
      </c>
      <c r="BD7" s="36" t="s">
        <v>98</v>
      </c>
      <c r="BE7" s="36">
        <v>1039.8900000000001</v>
      </c>
      <c r="BF7" s="36">
        <v>1314.19</v>
      </c>
      <c r="BG7" s="36">
        <v>1229.74</v>
      </c>
      <c r="BH7" s="36">
        <v>1187.1300000000001</v>
      </c>
      <c r="BI7" s="36" t="s">
        <v>98</v>
      </c>
      <c r="BJ7" s="36">
        <v>532.29999999999995</v>
      </c>
      <c r="BK7" s="36">
        <v>520.29999999999995</v>
      </c>
      <c r="BL7" s="36">
        <v>498.27</v>
      </c>
      <c r="BM7" s="36">
        <v>495.76</v>
      </c>
      <c r="BN7" s="36">
        <v>283.72000000000003</v>
      </c>
      <c r="BO7" s="36" t="s">
        <v>98</v>
      </c>
      <c r="BP7" s="36">
        <v>43.29</v>
      </c>
      <c r="BQ7" s="36">
        <v>44.92</v>
      </c>
      <c r="BR7" s="36">
        <v>42.76</v>
      </c>
      <c r="BS7" s="36">
        <v>49.59</v>
      </c>
      <c r="BT7" s="36" t="s">
        <v>98</v>
      </c>
      <c r="BU7" s="36">
        <v>90.17</v>
      </c>
      <c r="BV7" s="36">
        <v>90.69</v>
      </c>
      <c r="BW7" s="36">
        <v>90.64</v>
      </c>
      <c r="BX7" s="36">
        <v>93.66</v>
      </c>
      <c r="BY7" s="36">
        <v>104.6</v>
      </c>
      <c r="BZ7" s="36" t="s">
        <v>98</v>
      </c>
      <c r="CA7" s="36">
        <v>350.47</v>
      </c>
      <c r="CB7" s="36">
        <v>334.95</v>
      </c>
      <c r="CC7" s="36">
        <v>352.43</v>
      </c>
      <c r="CD7" s="36">
        <v>304.45</v>
      </c>
      <c r="CE7" s="36" t="s">
        <v>98</v>
      </c>
      <c r="CF7" s="36">
        <v>210.28</v>
      </c>
      <c r="CG7" s="36">
        <v>211.08</v>
      </c>
      <c r="CH7" s="36">
        <v>213.52</v>
      </c>
      <c r="CI7" s="36">
        <v>208.21</v>
      </c>
      <c r="CJ7" s="36">
        <v>164.21</v>
      </c>
      <c r="CK7" s="36" t="s">
        <v>98</v>
      </c>
      <c r="CL7" s="36">
        <v>50.67</v>
      </c>
      <c r="CM7" s="36">
        <v>70.25</v>
      </c>
      <c r="CN7" s="36">
        <v>70.790000000000006</v>
      </c>
      <c r="CO7" s="36">
        <v>73.41</v>
      </c>
      <c r="CP7" s="36" t="s">
        <v>98</v>
      </c>
      <c r="CQ7" s="36">
        <v>50.49</v>
      </c>
      <c r="CR7" s="36">
        <v>49.69</v>
      </c>
      <c r="CS7" s="36">
        <v>49.77</v>
      </c>
      <c r="CT7" s="36">
        <v>49.22</v>
      </c>
      <c r="CU7" s="36">
        <v>59.8</v>
      </c>
      <c r="CV7" s="36" t="s">
        <v>98</v>
      </c>
      <c r="CW7" s="36">
        <v>81.7</v>
      </c>
      <c r="CX7" s="36">
        <v>76.31</v>
      </c>
      <c r="CY7" s="36">
        <v>76.66</v>
      </c>
      <c r="CZ7" s="36">
        <v>72.08</v>
      </c>
      <c r="DA7" s="36" t="s">
        <v>98</v>
      </c>
      <c r="DB7" s="36">
        <v>78.7</v>
      </c>
      <c r="DC7" s="36">
        <v>80.010000000000005</v>
      </c>
      <c r="DD7" s="36">
        <v>79.98</v>
      </c>
      <c r="DE7" s="36">
        <v>79.48</v>
      </c>
      <c r="DF7" s="36">
        <v>89.78</v>
      </c>
      <c r="DG7" s="36" t="s">
        <v>98</v>
      </c>
      <c r="DH7" s="36">
        <v>4.68</v>
      </c>
      <c r="DI7" s="36">
        <v>7.64</v>
      </c>
      <c r="DJ7" s="36">
        <v>10.94</v>
      </c>
      <c r="DK7" s="36">
        <v>14.31</v>
      </c>
      <c r="DL7" s="36" t="s">
        <v>98</v>
      </c>
      <c r="DM7" s="36">
        <v>34.24</v>
      </c>
      <c r="DN7" s="36">
        <v>35.18</v>
      </c>
      <c r="DO7" s="36">
        <v>36.43</v>
      </c>
      <c r="DP7" s="36">
        <v>46.12</v>
      </c>
      <c r="DQ7" s="36">
        <v>46.31</v>
      </c>
      <c r="DR7" s="36" t="s">
        <v>98</v>
      </c>
      <c r="DS7" s="36">
        <v>30.93</v>
      </c>
      <c r="DT7" s="36">
        <v>31.93</v>
      </c>
      <c r="DU7" s="36">
        <v>31.79</v>
      </c>
      <c r="DV7" s="36">
        <v>33.35</v>
      </c>
      <c r="DW7" s="36" t="s">
        <v>98</v>
      </c>
      <c r="DX7" s="36">
        <v>6.81</v>
      </c>
      <c r="DY7" s="36">
        <v>8.41</v>
      </c>
      <c r="DZ7" s="36">
        <v>8.7200000000000006</v>
      </c>
      <c r="EA7" s="36">
        <v>9.86</v>
      </c>
      <c r="EB7" s="36">
        <v>12.42</v>
      </c>
      <c r="EC7" s="36" t="s">
        <v>98</v>
      </c>
      <c r="ED7" s="36">
        <v>0</v>
      </c>
      <c r="EE7" s="36">
        <v>0</v>
      </c>
      <c r="EF7" s="36">
        <v>0</v>
      </c>
      <c r="EG7" s="36">
        <v>0</v>
      </c>
      <c r="EH7" s="36" t="s">
        <v>98</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2016-02-15T23:42:40Z</cp:lastPrinted>
  <dcterms:created xsi:type="dcterms:W3CDTF">2016-02-03T07:15:17Z</dcterms:created>
  <dcterms:modified xsi:type="dcterms:W3CDTF">2016-02-16T02:09:51Z</dcterms:modified>
</cp:coreProperties>
</file>