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75" windowWidth="14940" windowHeight="7860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AY8" i="4" s="1"/>
  <c r="R6" i="5"/>
  <c r="AQ8" i="4" s="1"/>
  <c r="Q6" i="5"/>
  <c r="AI8" i="4" s="1"/>
  <c r="P6" i="5"/>
  <c r="O6" i="5"/>
  <c r="N6" i="5"/>
  <c r="M6" i="5"/>
  <c r="L6" i="5"/>
  <c r="K6" i="5"/>
  <c r="R8" i="4" s="1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Z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<sst xmlns="http://schemas.openxmlformats.org/spreadsheetml/2006/main" count="217" uniqueCount="107">
  <si>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</si>
  <si>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</si>
  <si>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</si>
  <si>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</si>
  <si>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</si>
  <si>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</si>
  <si>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</si>
  <si>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</si>
  <si>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</si>
  <si>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</si>
  <si>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</si>
  <si>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</si>
  <si>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</si>
  <si>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</si>
  <si>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</si>
  <si>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</si>
  <si>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</si>
  <si>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</si>
  <si>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</si>
  <si>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</si>
  <si>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</si>
  <si>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</si>
  <si>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</si>
  <si>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</si>
  <si>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</si>
  <si>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</si>
  <si>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</si>
  <si>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</si>
  <si>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</si>
  <si>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</si>
  <si>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</si>
  <si>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</si>
  <si>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</si>
  <si>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</si>
  <si>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</si>
  <si>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</si>
  <si>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</si>
  <si>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</si>
  <si>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</si>
  <si>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</si>
  <si>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</si>
  <si>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</si>
  <si>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</si>
  <si>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</si>
  <si>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</si>
  <si>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</si>
  <si>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</si>
  <si>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</si>
  <si>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</si>
  <si>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</si>
  <si>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</si>
  <si>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</si>
  <si>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</si>
  <si>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</si>
  <si>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</si>
  <si>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</si>
  <si>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</si>
  <si>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</si>
  <si>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</si>
  <si>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</si>
  <si>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</si>
  <si>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</si>
  <si>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</si>
  <si>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</si>
  <si>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</si>
  <si>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</si>
  <si>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</si>
  <si>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</si>
  <si>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</si>
  <si>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</si>
  <si>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</si>
  <si>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</si>
  <si>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</si>
  <si>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</si>
  <si>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</si>
  <si>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</si>
  <si>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</si>
  <si>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</si>
  <si>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</si>
  <si>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</si>
  <si>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</si>
  <si>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</si>
  <si>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</si>
  <si>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</si>
  <si>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</si>
  <si>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</si>
  <si>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</si>
  <si>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</si>
  <si>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</si>
  <si>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</si>
  <si>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</si>
  <si>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</si>
  <si>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</si>
  <si>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須賀川市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</si>
  <si>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</si>
  <si>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</si>
  <si>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</si>
  <si>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</si>
  <si>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</si>
  <si>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</si>
  <si>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</si>
  <si>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</si>
  <si>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</si>
  <si>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</si>
  <si>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</si>
  <si>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本事業は給水人口が少なく、料金収入のみでは、維持管理できない状況にあり、給水の戸数も少ないので、施設も過大となっている。
　今後、人口規模縮小が予想されるため、上水道への編入も含めた事業の在り方について検討したい。</t>
    <rPh sb="1" eb="2">
      <t>ホン</t>
    </rPh>
    <rPh sb="2" eb="4">
      <t>ジギョウ</t>
    </rPh>
    <rPh sb="5" eb="7">
      <t>キュウスイ</t>
    </rPh>
    <rPh sb="7" eb="9">
      <t>ジンコウ</t>
    </rPh>
    <rPh sb="10" eb="11">
      <t>スク</t>
    </rPh>
    <rPh sb="14" eb="16">
      <t>リョウキン</t>
    </rPh>
    <rPh sb="16" eb="18">
      <t>シュウニュウ</t>
    </rPh>
    <rPh sb="23" eb="25">
      <t>イジ</t>
    </rPh>
    <rPh sb="25" eb="27">
      <t>カンリ</t>
    </rPh>
    <rPh sb="31" eb="33">
      <t>ジョウキョウ</t>
    </rPh>
    <rPh sb="37" eb="39">
      <t>キュウスイ</t>
    </rPh>
    <rPh sb="40" eb="42">
      <t>コスウ</t>
    </rPh>
    <rPh sb="43" eb="44">
      <t>スク</t>
    </rPh>
    <rPh sb="49" eb="51">
      <t>シセツ</t>
    </rPh>
    <rPh sb="52" eb="54">
      <t>カダイ</t>
    </rPh>
    <rPh sb="63" eb="65">
      <t>コンゴ</t>
    </rPh>
    <rPh sb="66" eb="68">
      <t>ジンコウ</t>
    </rPh>
    <rPh sb="68" eb="70">
      <t>キボ</t>
    </rPh>
    <rPh sb="70" eb="72">
      <t>シュクショウ</t>
    </rPh>
    <rPh sb="73" eb="75">
      <t>ヨソウ</t>
    </rPh>
    <rPh sb="81" eb="84">
      <t>ジョウスイドウ</t>
    </rPh>
    <rPh sb="86" eb="88">
      <t>ヘンニュウ</t>
    </rPh>
    <rPh sb="89" eb="90">
      <t>フク</t>
    </rPh>
    <rPh sb="92" eb="94">
      <t>ジギョウ</t>
    </rPh>
    <rPh sb="95" eb="96">
      <t>ア</t>
    </rPh>
    <rPh sb="97" eb="98">
      <t>カタ</t>
    </rPh>
    <rPh sb="102" eb="104">
      <t>ケントウ</t>
    </rPh>
    <phoneticPr fontId="4"/>
  </si>
  <si>
    <t xml:space="preserve">①経常収支比率
　　毎年度、100％未満で収支は赤字となってい
　る。
④企業債残高対給水収益比率
　　企業債残高の減少により、比率も減少傾向を
  示している。
⑤料金回収率
　　100％未満であり、給水に係る費用は給水
　収益と一般会計の繰入金で賄われている。
⑥給水原価
　　本市は類似団体と比較して、維持管理費を低く
　抑えていることを示している。
⑦施設利用率
　　計画給水人口に基づいた施設を整備している
　が、現在の給水人口は大幅に減少しているため、
　施設利用率は、低くなっている。
⑧有収率
　　率が90％以上で安定している。
</t>
    <rPh sb="1" eb="3">
      <t>ケイジョウ</t>
    </rPh>
    <rPh sb="3" eb="5">
      <t>シュウシ</t>
    </rPh>
    <rPh sb="5" eb="7">
      <t>ヒリツ</t>
    </rPh>
    <rPh sb="10" eb="13">
      <t>マイネンド</t>
    </rPh>
    <rPh sb="18" eb="20">
      <t>ミマン</t>
    </rPh>
    <rPh sb="21" eb="23">
      <t>シュウシ</t>
    </rPh>
    <rPh sb="24" eb="25">
      <t>アカ</t>
    </rPh>
    <rPh sb="37" eb="39">
      <t>キギョウ</t>
    </rPh>
    <rPh sb="39" eb="40">
      <t>サイ</t>
    </rPh>
    <rPh sb="40" eb="42">
      <t>ザンダカ</t>
    </rPh>
    <rPh sb="42" eb="43">
      <t>タイ</t>
    </rPh>
    <rPh sb="43" eb="45">
      <t>キュウスイ</t>
    </rPh>
    <rPh sb="45" eb="47">
      <t>シュウエキ</t>
    </rPh>
    <rPh sb="47" eb="49">
      <t>ヒリツ</t>
    </rPh>
    <rPh sb="52" eb="54">
      <t>キギョウ</t>
    </rPh>
    <rPh sb="54" eb="55">
      <t>サイ</t>
    </rPh>
    <rPh sb="55" eb="57">
      <t>ザンダカ</t>
    </rPh>
    <rPh sb="58" eb="60">
      <t>ゲンショウ</t>
    </rPh>
    <rPh sb="64" eb="66">
      <t>ヒリツ</t>
    </rPh>
    <rPh sb="67" eb="69">
      <t>ゲンショウ</t>
    </rPh>
    <rPh sb="69" eb="71">
      <t>ケイコウ</t>
    </rPh>
    <rPh sb="75" eb="76">
      <t>シメ</t>
    </rPh>
    <rPh sb="83" eb="85">
      <t>リョウキン</t>
    </rPh>
    <rPh sb="85" eb="87">
      <t>カイシュウ</t>
    </rPh>
    <rPh sb="87" eb="88">
      <t>リツ</t>
    </rPh>
    <rPh sb="95" eb="97">
      <t>ミマン</t>
    </rPh>
    <rPh sb="101" eb="103">
      <t>キュウスイ</t>
    </rPh>
    <rPh sb="104" eb="105">
      <t>カカ</t>
    </rPh>
    <rPh sb="106" eb="108">
      <t>ヒヨウ</t>
    </rPh>
    <rPh sb="113" eb="115">
      <t>シュウエキ</t>
    </rPh>
    <rPh sb="116" eb="118">
      <t>イッパン</t>
    </rPh>
    <rPh sb="118" eb="120">
      <t>カイケイ</t>
    </rPh>
    <rPh sb="121" eb="123">
      <t>クリイレ</t>
    </rPh>
    <rPh sb="123" eb="124">
      <t>キン</t>
    </rPh>
    <rPh sb="125" eb="126">
      <t>マカナ</t>
    </rPh>
    <rPh sb="134" eb="136">
      <t>キュウスイ</t>
    </rPh>
    <rPh sb="136" eb="138">
      <t>ゲンカ</t>
    </rPh>
    <rPh sb="144" eb="146">
      <t>ルイジ</t>
    </rPh>
    <rPh sb="146" eb="148">
      <t>ダンタイ</t>
    </rPh>
    <rPh sb="149" eb="151">
      <t>ヒカク</t>
    </rPh>
    <rPh sb="154" eb="156">
      <t>イジ</t>
    </rPh>
    <rPh sb="156" eb="158">
      <t>カンリ</t>
    </rPh>
    <rPh sb="158" eb="159">
      <t>ヒ</t>
    </rPh>
    <rPh sb="160" eb="161">
      <t>ヒク</t>
    </rPh>
    <rPh sb="164" eb="165">
      <t>オサ</t>
    </rPh>
    <rPh sb="172" eb="173">
      <t>シメ</t>
    </rPh>
    <rPh sb="180" eb="182">
      <t>シセツ</t>
    </rPh>
    <rPh sb="182" eb="185">
      <t>リヨウリツ</t>
    </rPh>
    <rPh sb="188" eb="190">
      <t>ケイカク</t>
    </rPh>
    <rPh sb="195" eb="196">
      <t>モト</t>
    </rPh>
    <rPh sb="199" eb="201">
      <t>シセツ</t>
    </rPh>
    <rPh sb="202" eb="204">
      <t>セイビ</t>
    </rPh>
    <rPh sb="212" eb="214">
      <t>ゲンザイ</t>
    </rPh>
    <rPh sb="215" eb="217">
      <t>キュウスイ</t>
    </rPh>
    <rPh sb="217" eb="219">
      <t>ジンコウ</t>
    </rPh>
    <rPh sb="220" eb="222">
      <t>オオハバ</t>
    </rPh>
    <rPh sb="223" eb="225">
      <t>ゲンショウ</t>
    </rPh>
    <rPh sb="234" eb="236">
      <t>シセツ</t>
    </rPh>
    <rPh sb="236" eb="239">
      <t>リヨウリツ</t>
    </rPh>
    <rPh sb="241" eb="242">
      <t>ヒク</t>
    </rPh>
    <rPh sb="251" eb="253">
      <t>ユウシュウ</t>
    </rPh>
    <rPh sb="253" eb="254">
      <t>リツ</t>
    </rPh>
    <rPh sb="257" eb="258">
      <t>リツ</t>
    </rPh>
    <rPh sb="262" eb="264">
      <t>イジョウ</t>
    </rPh>
    <rPh sb="265" eb="267">
      <t>アンテイ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</si>
</sst>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04640"/>
        <c:axId val="84306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0.61</c:v>
                </c:pt>
                <c:pt idx="2">
                  <c:v>0.37</c:v>
                </c:pt>
                <c:pt idx="3">
                  <c:v>0.7</c:v>
                </c:pt>
                <c:pt idx="4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04640"/>
        <c:axId val="84306560"/>
      </c:lineChart>
      <c:dateAx>
        <c:axId val="84304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306560"/>
        <c:crosses val="autoZero"/>
        <c:auto val="1"/>
        <c:lblOffset val="100"/>
        <c:baseTimeUnit val="years"/>
      </c:dateAx>
      <c:valAx>
        <c:axId val="84306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304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37.380000000000003</c:v>
                </c:pt>
                <c:pt idx="1">
                  <c:v>33.880000000000003</c:v>
                </c:pt>
                <c:pt idx="2">
                  <c:v>39.56</c:v>
                </c:pt>
                <c:pt idx="3">
                  <c:v>39.130000000000003</c:v>
                </c:pt>
                <c:pt idx="4">
                  <c:v>36.950000000000003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25888"/>
        <c:axId val="8792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50.66</c:v>
                </c:pt>
                <c:pt idx="2">
                  <c:v>51.11</c:v>
                </c:pt>
                <c:pt idx="3">
                  <c:v>50.49</c:v>
                </c:pt>
                <c:pt idx="4">
                  <c:v>48.36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25888"/>
        <c:axId val="87927808"/>
      </c:lineChart>
      <c:dateAx>
        <c:axId val="87925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927808"/>
        <c:crosses val="autoZero"/>
        <c:auto val="1"/>
        <c:lblOffset val="100"/>
        <c:baseTimeUnit val="years"/>
      </c:dateAx>
      <c:valAx>
        <c:axId val="8792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925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96.02</c:v>
                </c:pt>
                <c:pt idx="1">
                  <c:v>92.43</c:v>
                </c:pt>
                <c:pt idx="2">
                  <c:v>90.85</c:v>
                </c:pt>
                <c:pt idx="3">
                  <c:v>91.45</c:v>
                </c:pt>
                <c:pt idx="4">
                  <c:v>90.59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32000"/>
        <c:axId val="88033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75.58</c:v>
                </c:pt>
                <c:pt idx="1">
                  <c:v>74.13</c:v>
                </c:pt>
                <c:pt idx="2">
                  <c:v>74.16</c:v>
                </c:pt>
                <c:pt idx="3">
                  <c:v>74.209999999999994</c:v>
                </c:pt>
                <c:pt idx="4">
                  <c:v>75.239999999999995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32000"/>
        <c:axId val="88033920"/>
      </c:lineChart>
      <c:dateAx>
        <c:axId val="88032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033920"/>
        <c:crosses val="autoZero"/>
        <c:auto val="1"/>
        <c:lblOffset val="100"/>
        <c:baseTimeUnit val="years"/>
      </c:dateAx>
      <c:valAx>
        <c:axId val="88033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032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88.83</c:v>
                </c:pt>
                <c:pt idx="1">
                  <c:v>91.42</c:v>
                </c:pt>
                <c:pt idx="2">
                  <c:v>88.94</c:v>
                </c:pt>
                <c:pt idx="3">
                  <c:v>88.33</c:v>
                </c:pt>
                <c:pt idx="4">
                  <c:v>88.78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77536"/>
        <c:axId val="8657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71.510000000000005</c:v>
                </c:pt>
                <c:pt idx="1">
                  <c:v>68.61</c:v>
                </c:pt>
                <c:pt idx="2">
                  <c:v>70.760000000000005</c:v>
                </c:pt>
                <c:pt idx="3">
                  <c:v>71.66</c:v>
                </c:pt>
                <c:pt idx="4">
                  <c:v>73.06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77536"/>
        <c:axId val="86579456"/>
      </c:lineChart>
      <c:dateAx>
        <c:axId val="8657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579456"/>
        <c:crosses val="autoZero"/>
        <c:auto val="1"/>
        <c:lblOffset val="100"/>
        <c:baseTimeUnit val="years"/>
      </c:dateAx>
      <c:valAx>
        <c:axId val="8657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7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05824"/>
        <c:axId val="86607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05824"/>
        <c:axId val="86607744"/>
      </c:lineChart>
      <c:dateAx>
        <c:axId val="8660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607744"/>
        <c:crosses val="autoZero"/>
        <c:auto val="1"/>
        <c:lblOffset val="100"/>
        <c:baseTimeUnit val="years"/>
      </c:dateAx>
      <c:valAx>
        <c:axId val="86607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605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58432"/>
        <c:axId val="8666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58432"/>
        <c:axId val="86664704"/>
      </c:lineChart>
      <c:dateAx>
        <c:axId val="8665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664704"/>
        <c:crosses val="autoZero"/>
        <c:auto val="1"/>
        <c:lblOffset val="100"/>
        <c:baseTimeUnit val="years"/>
      </c:dateAx>
      <c:valAx>
        <c:axId val="8666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658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91200"/>
        <c:axId val="878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91200"/>
        <c:axId val="87819776"/>
      </c:lineChart>
      <c:dateAx>
        <c:axId val="8669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19776"/>
        <c:crosses val="autoZero"/>
        <c:auto val="1"/>
        <c:lblOffset val="100"/>
        <c:baseTimeUnit val="years"/>
      </c:dateAx>
      <c:valAx>
        <c:axId val="878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69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41792"/>
        <c:axId val="8786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41792"/>
        <c:axId val="87860352"/>
      </c:lineChart>
      <c:dateAx>
        <c:axId val="8784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60352"/>
        <c:crosses val="autoZero"/>
        <c:auto val="1"/>
        <c:lblOffset val="100"/>
        <c:baseTimeUnit val="years"/>
      </c:dateAx>
      <c:valAx>
        <c:axId val="87860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4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1010.69</c:v>
                </c:pt>
                <c:pt idx="1">
                  <c:v>1145.27</c:v>
                </c:pt>
                <c:pt idx="2">
                  <c:v>916.59</c:v>
                </c:pt>
                <c:pt idx="3">
                  <c:v>879.28</c:v>
                </c:pt>
                <c:pt idx="4">
                  <c:v>850.16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52704"/>
        <c:axId val="8815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1450.45</c:v>
                </c:pt>
                <c:pt idx="1">
                  <c:v>1442.51</c:v>
                </c:pt>
                <c:pt idx="2">
                  <c:v>1496.15</c:v>
                </c:pt>
                <c:pt idx="3">
                  <c:v>1462.56</c:v>
                </c:pt>
                <c:pt idx="4">
                  <c:v>1486.62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52704"/>
        <c:axId val="88158976"/>
      </c:lineChart>
      <c:dateAx>
        <c:axId val="88152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158976"/>
        <c:crosses val="autoZero"/>
        <c:auto val="1"/>
        <c:lblOffset val="100"/>
        <c:baseTimeUnit val="years"/>
      </c:dateAx>
      <c:valAx>
        <c:axId val="8815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152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56.84</c:v>
                </c:pt>
                <c:pt idx="1">
                  <c:v>36.42</c:v>
                </c:pt>
                <c:pt idx="2">
                  <c:v>54.89</c:v>
                </c:pt>
                <c:pt idx="3">
                  <c:v>56.32</c:v>
                </c:pt>
                <c:pt idx="4">
                  <c:v>52.54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01472"/>
        <c:axId val="8820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33.96</c:v>
                </c:pt>
                <c:pt idx="1">
                  <c:v>33.299999999999997</c:v>
                </c:pt>
                <c:pt idx="2">
                  <c:v>33.01</c:v>
                </c:pt>
                <c:pt idx="3">
                  <c:v>32.39</c:v>
                </c:pt>
                <c:pt idx="4">
                  <c:v>24.39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01472"/>
        <c:axId val="88203648"/>
      </c:lineChart>
      <c:dateAx>
        <c:axId val="88201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203648"/>
        <c:crosses val="autoZero"/>
        <c:auto val="1"/>
        <c:lblOffset val="100"/>
        <c:baseTimeUnit val="years"/>
      </c:dateAx>
      <c:valAx>
        <c:axId val="8820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201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371.39</c:v>
                </c:pt>
                <c:pt idx="1">
                  <c:v>561.46</c:v>
                </c:pt>
                <c:pt idx="2">
                  <c:v>389.46</c:v>
                </c:pt>
                <c:pt idx="3">
                  <c:v>379.49</c:v>
                </c:pt>
                <c:pt idx="4">
                  <c:v>428.11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01696"/>
        <c:axId val="87903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512.74</c:v>
                </c:pt>
                <c:pt idx="1">
                  <c:v>526.57000000000005</c:v>
                </c:pt>
                <c:pt idx="2">
                  <c:v>523.08000000000004</c:v>
                </c:pt>
                <c:pt idx="3">
                  <c:v>530.83000000000004</c:v>
                </c:pt>
                <c:pt idx="4">
                  <c:v>734.18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01696"/>
        <c:axId val="87903616"/>
      </c:lineChart>
      <c:dateAx>
        <c:axId val="8790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903616"/>
        <c:crosses val="autoZero"/>
        <c:auto val="1"/>
        <c:lblOffset val="100"/>
        <c:baseTimeUnit val="years"/>
      </c:dateAx>
      <c:valAx>
        <c:axId val="87903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90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M11" zoomScaleNormal="100" workbookViewId="0">
      <selection activeCell="BL11" sqref="BL11:BZ1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福島県　須賀川市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78299</v>
      </c>
      <c r="AJ8" s="55"/>
      <c r="AK8" s="55"/>
      <c r="AL8" s="55"/>
      <c r="AM8" s="55"/>
      <c r="AN8" s="55"/>
      <c r="AO8" s="55"/>
      <c r="AP8" s="56"/>
      <c r="AQ8" s="46">
        <f>データ!R6</f>
        <v>279.43</v>
      </c>
      <c r="AR8" s="46"/>
      <c r="AS8" s="46"/>
      <c r="AT8" s="46"/>
      <c r="AU8" s="46"/>
      <c r="AV8" s="46"/>
      <c r="AW8" s="46"/>
      <c r="AX8" s="46"/>
      <c r="AY8" s="46">
        <f>データ!S6</f>
        <v>280.20999999999998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0.06</v>
      </c>
      <c r="S10" s="46"/>
      <c r="T10" s="46"/>
      <c r="U10" s="46"/>
      <c r="V10" s="46"/>
      <c r="W10" s="46"/>
      <c r="X10" s="46"/>
      <c r="Y10" s="46"/>
      <c r="Z10" s="77">
        <f>データ!P6</f>
        <v>3825</v>
      </c>
      <c r="AA10" s="77"/>
      <c r="AB10" s="77"/>
      <c r="AC10" s="77"/>
      <c r="AD10" s="77"/>
      <c r="AE10" s="77"/>
      <c r="AF10" s="77"/>
      <c r="AG10" s="77"/>
      <c r="AH10" s="2"/>
      <c r="AI10" s="77">
        <f>データ!T6</f>
        <v>43</v>
      </c>
      <c r="AJ10" s="77"/>
      <c r="AK10" s="77"/>
      <c r="AL10" s="77"/>
      <c r="AM10" s="77"/>
      <c r="AN10" s="77"/>
      <c r="AO10" s="77"/>
      <c r="AP10" s="77"/>
      <c r="AQ10" s="46">
        <f>データ!U6</f>
        <v>0.08</v>
      </c>
      <c r="AR10" s="46"/>
      <c r="AS10" s="46"/>
      <c r="AT10" s="46"/>
      <c r="AU10" s="46"/>
      <c r="AV10" s="46"/>
      <c r="AW10" s="46"/>
      <c r="AX10" s="46"/>
      <c r="AY10" s="46">
        <f>データ!V6</f>
        <v>537.5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1" t="s">
        <v>20</v>
      </c>
      <c r="BM10" s="62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22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>
      <c r="A14" s="2"/>
      <c r="B14" s="65" t="s">
        <v>23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7"/>
      <c r="BK14" s="2"/>
      <c r="BL14" s="71" t="s">
        <v>24</v>
      </c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3"/>
    </row>
    <row r="15" spans="1:78" ht="13.5" customHeight="1">
      <c r="A15" s="2"/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70"/>
      <c r="BK15" s="2"/>
      <c r="BL15" s="74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106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0" t="s">
        <v>25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19"/>
      <c r="R34" s="60" t="s">
        <v>26</v>
      </c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19"/>
      <c r="AG34" s="60" t="s">
        <v>27</v>
      </c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19"/>
      <c r="AV34" s="60" t="s">
        <v>28</v>
      </c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19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19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19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1" t="s">
        <v>29</v>
      </c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  <c r="BZ45" s="7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4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0" t="s">
        <v>30</v>
      </c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19"/>
      <c r="R56" s="60" t="s">
        <v>31</v>
      </c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19"/>
      <c r="AG56" s="60" t="s">
        <v>32</v>
      </c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19"/>
      <c r="AV56" s="60" t="s">
        <v>33</v>
      </c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19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19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19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68" t="s">
        <v>34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70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68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70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8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1" t="s">
        <v>35</v>
      </c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  <c r="BZ64" s="7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4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105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0" t="s">
        <v>36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19"/>
      <c r="V79" s="19"/>
      <c r="W79" s="60" t="s">
        <v>37</v>
      </c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19"/>
      <c r="AP79" s="19"/>
      <c r="AQ79" s="60" t="s">
        <v>38</v>
      </c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19"/>
      <c r="V80" s="19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19"/>
      <c r="AP80" s="19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8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80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72079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福島県　須賀川市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0.06</v>
      </c>
      <c r="P6" s="32">
        <f t="shared" si="3"/>
        <v>3825</v>
      </c>
      <c r="Q6" s="32">
        <f t="shared" si="3"/>
        <v>78299</v>
      </c>
      <c r="R6" s="32">
        <f t="shared" si="3"/>
        <v>279.43</v>
      </c>
      <c r="S6" s="32">
        <f t="shared" si="3"/>
        <v>280.20999999999998</v>
      </c>
      <c r="T6" s="32">
        <f t="shared" si="3"/>
        <v>43</v>
      </c>
      <c r="U6" s="32">
        <f t="shared" si="3"/>
        <v>0.08</v>
      </c>
      <c r="V6" s="32">
        <f t="shared" si="3"/>
        <v>537.5</v>
      </c>
      <c r="W6" s="33">
        <f>IF(W7="",NA(),W7)</f>
        <v>88.83</v>
      </c>
      <c r="X6" s="33">
        <f t="shared" ref="X6:AF6" si="4">IF(X7="",NA(),X7)</f>
        <v>91.42</v>
      </c>
      <c r="Y6" s="33">
        <f t="shared" si="4"/>
        <v>88.94</v>
      </c>
      <c r="Z6" s="33">
        <f t="shared" si="4"/>
        <v>88.33</v>
      </c>
      <c r="AA6" s="33">
        <f t="shared" si="4"/>
        <v>88.78</v>
      </c>
      <c r="AB6" s="33">
        <f t="shared" si="4"/>
        <v>71.510000000000005</v>
      </c>
      <c r="AC6" s="33">
        <f t="shared" si="4"/>
        <v>68.61</v>
      </c>
      <c r="AD6" s="33">
        <f t="shared" si="4"/>
        <v>70.760000000000005</v>
      </c>
      <c r="AE6" s="33">
        <f t="shared" si="4"/>
        <v>71.66</v>
      </c>
      <c r="AF6" s="33">
        <f t="shared" si="4"/>
        <v>73.06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1010.69</v>
      </c>
      <c r="BE6" s="33">
        <f t="shared" ref="BE6:BM6" si="7">IF(BE7="",NA(),BE7)</f>
        <v>1145.27</v>
      </c>
      <c r="BF6" s="33">
        <f t="shared" si="7"/>
        <v>916.59</v>
      </c>
      <c r="BG6" s="33">
        <f t="shared" si="7"/>
        <v>879.28</v>
      </c>
      <c r="BH6" s="33">
        <f t="shared" si="7"/>
        <v>850.16</v>
      </c>
      <c r="BI6" s="33">
        <f t="shared" si="7"/>
        <v>1450.45</v>
      </c>
      <c r="BJ6" s="33">
        <f t="shared" si="7"/>
        <v>1442.51</v>
      </c>
      <c r="BK6" s="33">
        <f t="shared" si="7"/>
        <v>1496.15</v>
      </c>
      <c r="BL6" s="33">
        <f t="shared" si="7"/>
        <v>1462.56</v>
      </c>
      <c r="BM6" s="33">
        <f t="shared" si="7"/>
        <v>1486.62</v>
      </c>
      <c r="BN6" s="32" t="str">
        <f>IF(BN7="","",IF(BN7="-","【-】","【"&amp;SUBSTITUTE(TEXT(BN7,"#,##0.00"),"-","△")&amp;"】"))</f>
        <v>【1,239.32】</v>
      </c>
      <c r="BO6" s="33">
        <f>IF(BO7="",NA(),BO7)</f>
        <v>56.84</v>
      </c>
      <c r="BP6" s="33">
        <f t="shared" ref="BP6:BX6" si="8">IF(BP7="",NA(),BP7)</f>
        <v>36.42</v>
      </c>
      <c r="BQ6" s="33">
        <f t="shared" si="8"/>
        <v>54.89</v>
      </c>
      <c r="BR6" s="33">
        <f t="shared" si="8"/>
        <v>56.32</v>
      </c>
      <c r="BS6" s="33">
        <f t="shared" si="8"/>
        <v>52.54</v>
      </c>
      <c r="BT6" s="33">
        <f t="shared" si="8"/>
        <v>33.96</v>
      </c>
      <c r="BU6" s="33">
        <f t="shared" si="8"/>
        <v>33.299999999999997</v>
      </c>
      <c r="BV6" s="33">
        <f t="shared" si="8"/>
        <v>33.01</v>
      </c>
      <c r="BW6" s="33">
        <f t="shared" si="8"/>
        <v>32.39</v>
      </c>
      <c r="BX6" s="33">
        <f t="shared" si="8"/>
        <v>24.39</v>
      </c>
      <c r="BY6" s="32" t="str">
        <f>IF(BY7="","",IF(BY7="-","【-】","【"&amp;SUBSTITUTE(TEXT(BY7,"#,##0.00"),"-","△")&amp;"】"))</f>
        <v>【36.33】</v>
      </c>
      <c r="BZ6" s="33">
        <f>IF(BZ7="",NA(),BZ7)</f>
        <v>371.39</v>
      </c>
      <c r="CA6" s="33">
        <f t="shared" ref="CA6:CI6" si="9">IF(CA7="",NA(),CA7)</f>
        <v>561.46</v>
      </c>
      <c r="CB6" s="33">
        <f t="shared" si="9"/>
        <v>389.46</v>
      </c>
      <c r="CC6" s="33">
        <f t="shared" si="9"/>
        <v>379.49</v>
      </c>
      <c r="CD6" s="33">
        <f t="shared" si="9"/>
        <v>428.11</v>
      </c>
      <c r="CE6" s="33">
        <f t="shared" si="9"/>
        <v>512.74</v>
      </c>
      <c r="CF6" s="33">
        <f t="shared" si="9"/>
        <v>526.57000000000005</v>
      </c>
      <c r="CG6" s="33">
        <f t="shared" si="9"/>
        <v>523.08000000000004</v>
      </c>
      <c r="CH6" s="33">
        <f t="shared" si="9"/>
        <v>530.83000000000004</v>
      </c>
      <c r="CI6" s="33">
        <f t="shared" si="9"/>
        <v>734.18</v>
      </c>
      <c r="CJ6" s="32" t="str">
        <f>IF(CJ7="","",IF(CJ7="-","【-】","【"&amp;SUBSTITUTE(TEXT(CJ7,"#,##0.00"),"-","△")&amp;"】"))</f>
        <v>【476.46】</v>
      </c>
      <c r="CK6" s="33">
        <f>IF(CK7="",NA(),CK7)</f>
        <v>37.380000000000003</v>
      </c>
      <c r="CL6" s="33">
        <f t="shared" ref="CL6:CT6" si="10">IF(CL7="",NA(),CL7)</f>
        <v>33.880000000000003</v>
      </c>
      <c r="CM6" s="33">
        <f t="shared" si="10"/>
        <v>39.56</v>
      </c>
      <c r="CN6" s="33">
        <f t="shared" si="10"/>
        <v>39.130000000000003</v>
      </c>
      <c r="CO6" s="33">
        <f t="shared" si="10"/>
        <v>36.950000000000003</v>
      </c>
      <c r="CP6" s="33">
        <f t="shared" si="10"/>
        <v>51.56</v>
      </c>
      <c r="CQ6" s="33">
        <f t="shared" si="10"/>
        <v>50.66</v>
      </c>
      <c r="CR6" s="33">
        <f t="shared" si="10"/>
        <v>51.11</v>
      </c>
      <c r="CS6" s="33">
        <f t="shared" si="10"/>
        <v>50.49</v>
      </c>
      <c r="CT6" s="33">
        <f t="shared" si="10"/>
        <v>48.36</v>
      </c>
      <c r="CU6" s="32" t="str">
        <f>IF(CU7="","",IF(CU7="-","【-】","【"&amp;SUBSTITUTE(TEXT(CU7,"#,##0.00"),"-","△")&amp;"】"))</f>
        <v>【58.19】</v>
      </c>
      <c r="CV6" s="33">
        <f>IF(CV7="",NA(),CV7)</f>
        <v>96.02</v>
      </c>
      <c r="CW6" s="33">
        <f t="shared" ref="CW6:DE6" si="11">IF(CW7="",NA(),CW7)</f>
        <v>92.43</v>
      </c>
      <c r="CX6" s="33">
        <f t="shared" si="11"/>
        <v>90.85</v>
      </c>
      <c r="CY6" s="33">
        <f t="shared" si="11"/>
        <v>91.45</v>
      </c>
      <c r="CZ6" s="33">
        <f t="shared" si="11"/>
        <v>90.59</v>
      </c>
      <c r="DA6" s="33">
        <f t="shared" si="11"/>
        <v>75.58</v>
      </c>
      <c r="DB6" s="33">
        <f t="shared" si="11"/>
        <v>74.13</v>
      </c>
      <c r="DC6" s="33">
        <f t="shared" si="11"/>
        <v>74.16</v>
      </c>
      <c r="DD6" s="33">
        <f t="shared" si="11"/>
        <v>74.209999999999994</v>
      </c>
      <c r="DE6" s="33">
        <f t="shared" si="11"/>
        <v>75.239999999999995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0.5</v>
      </c>
      <c r="EI6" s="33">
        <f t="shared" si="14"/>
        <v>0.61</v>
      </c>
      <c r="EJ6" s="33">
        <f t="shared" si="14"/>
        <v>0.37</v>
      </c>
      <c r="EK6" s="33">
        <f t="shared" si="14"/>
        <v>0.7</v>
      </c>
      <c r="EL6" s="33">
        <f t="shared" si="14"/>
        <v>0.91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72079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0.06</v>
      </c>
      <c r="P7" s="36">
        <v>3825</v>
      </c>
      <c r="Q7" s="36">
        <v>78299</v>
      </c>
      <c r="R7" s="36">
        <v>279.43</v>
      </c>
      <c r="S7" s="36">
        <v>280.20999999999998</v>
      </c>
      <c r="T7" s="36">
        <v>43</v>
      </c>
      <c r="U7" s="36">
        <v>0.08</v>
      </c>
      <c r="V7" s="36">
        <v>537.5</v>
      </c>
      <c r="W7" s="36">
        <v>88.83</v>
      </c>
      <c r="X7" s="36">
        <v>91.42</v>
      </c>
      <c r="Y7" s="36">
        <v>88.94</v>
      </c>
      <c r="Z7" s="36">
        <v>88.33</v>
      </c>
      <c r="AA7" s="36">
        <v>88.78</v>
      </c>
      <c r="AB7" s="36">
        <v>71.510000000000005</v>
      </c>
      <c r="AC7" s="36">
        <v>68.61</v>
      </c>
      <c r="AD7" s="36">
        <v>70.760000000000005</v>
      </c>
      <c r="AE7" s="36">
        <v>71.66</v>
      </c>
      <c r="AF7" s="36">
        <v>73.06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1010.69</v>
      </c>
      <c r="BE7" s="36">
        <v>1145.27</v>
      </c>
      <c r="BF7" s="36">
        <v>916.59</v>
      </c>
      <c r="BG7" s="36">
        <v>879.28</v>
      </c>
      <c r="BH7" s="36">
        <v>850.16</v>
      </c>
      <c r="BI7" s="36">
        <v>1450.45</v>
      </c>
      <c r="BJ7" s="36">
        <v>1442.51</v>
      </c>
      <c r="BK7" s="36">
        <v>1496.15</v>
      </c>
      <c r="BL7" s="36">
        <v>1462.56</v>
      </c>
      <c r="BM7" s="36">
        <v>1486.62</v>
      </c>
      <c r="BN7" s="36">
        <v>1239.32</v>
      </c>
      <c r="BO7" s="36">
        <v>56.84</v>
      </c>
      <c r="BP7" s="36">
        <v>36.42</v>
      </c>
      <c r="BQ7" s="36">
        <v>54.89</v>
      </c>
      <c r="BR7" s="36">
        <v>56.32</v>
      </c>
      <c r="BS7" s="36">
        <v>52.54</v>
      </c>
      <c r="BT7" s="36">
        <v>33.96</v>
      </c>
      <c r="BU7" s="36">
        <v>33.299999999999997</v>
      </c>
      <c r="BV7" s="36">
        <v>33.01</v>
      </c>
      <c r="BW7" s="36">
        <v>32.39</v>
      </c>
      <c r="BX7" s="36">
        <v>24.39</v>
      </c>
      <c r="BY7" s="36">
        <v>36.33</v>
      </c>
      <c r="BZ7" s="36">
        <v>371.39</v>
      </c>
      <c r="CA7" s="36">
        <v>561.46</v>
      </c>
      <c r="CB7" s="36">
        <v>389.46</v>
      </c>
      <c r="CC7" s="36">
        <v>379.49</v>
      </c>
      <c r="CD7" s="36">
        <v>428.11</v>
      </c>
      <c r="CE7" s="36">
        <v>512.74</v>
      </c>
      <c r="CF7" s="36">
        <v>526.57000000000005</v>
      </c>
      <c r="CG7" s="36">
        <v>523.08000000000004</v>
      </c>
      <c r="CH7" s="36">
        <v>530.83000000000004</v>
      </c>
      <c r="CI7" s="36">
        <v>734.18</v>
      </c>
      <c r="CJ7" s="36">
        <v>476.46</v>
      </c>
      <c r="CK7" s="36">
        <v>37.380000000000003</v>
      </c>
      <c r="CL7" s="36">
        <v>33.880000000000003</v>
      </c>
      <c r="CM7" s="36">
        <v>39.56</v>
      </c>
      <c r="CN7" s="36">
        <v>39.130000000000003</v>
      </c>
      <c r="CO7" s="36">
        <v>36.950000000000003</v>
      </c>
      <c r="CP7" s="36">
        <v>51.56</v>
      </c>
      <c r="CQ7" s="36">
        <v>50.66</v>
      </c>
      <c r="CR7" s="36">
        <v>51.11</v>
      </c>
      <c r="CS7" s="36">
        <v>50.49</v>
      </c>
      <c r="CT7" s="36">
        <v>48.36</v>
      </c>
      <c r="CU7" s="36">
        <v>58.19</v>
      </c>
      <c r="CV7" s="36">
        <v>96.02</v>
      </c>
      <c r="CW7" s="36">
        <v>92.43</v>
      </c>
      <c r="CX7" s="36">
        <v>90.85</v>
      </c>
      <c r="CY7" s="36">
        <v>91.45</v>
      </c>
      <c r="CZ7" s="36">
        <v>90.59</v>
      </c>
      <c r="DA7" s="36">
        <v>75.58</v>
      </c>
      <c r="DB7" s="36">
        <v>74.13</v>
      </c>
      <c r="DC7" s="36">
        <v>74.16</v>
      </c>
      <c r="DD7" s="36">
        <v>74.209999999999994</v>
      </c>
      <c r="DE7" s="36">
        <v>75.239999999999995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0.5</v>
      </c>
      <c r="EI7" s="36">
        <v>0.61</v>
      </c>
      <c r="EJ7" s="36">
        <v>0.37</v>
      </c>
      <c r="EK7" s="36">
        <v>0.7</v>
      </c>
      <c r="EL7" s="36">
        <v>0.91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FJ-USER</cp:lastModifiedBy>
  <cp:lastPrinted>2016-02-18T07:07:04Z</cp:lastPrinted>
  <dcterms:created xsi:type="dcterms:W3CDTF">2016-01-18T05:00:25Z</dcterms:created>
  <dcterms:modified xsi:type="dcterms:W3CDTF">2016-02-18T07:07:58Z</dcterms:modified>
</cp:coreProperties>
</file>