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<sst xmlns="http://schemas.openxmlformats.org/spreadsheetml/2006/main" count="218" uniqueCount="108">
  <si>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</si>
  <si>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</si>
  <si>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</si>
  <si>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</si>
  <si>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</si>
  <si>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</si>
  <si>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</si>
  <si>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</si>
  <si>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</si>
  <si>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</si>
  <si>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</si>
  <si>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</si>
  <si>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</si>
  <si>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</si>
  <si>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</si>
  <si>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</si>
  <si>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</si>
  <si>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</si>
  <si>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</si>
  <si>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</si>
  <si>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</si>
  <si>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</si>
  <si>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</si>
  <si>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</si>
  <si>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</si>
  <si>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</si>
  <si>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</si>
  <si>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</si>
  <si>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</si>
  <si>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</si>
  <si>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</si>
  <si>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</si>
  <si>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</si>
  <si>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</si>
  <si>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</si>
  <si>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</si>
  <si>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</si>
  <si>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</si>
  <si>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</si>
  <si>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</si>
  <si>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</si>
  <si>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</si>
  <si>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</si>
  <si>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</si>
  <si>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</si>
  <si>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</si>
  <si>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</si>
  <si>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</si>
  <si>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</si>
  <si>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</si>
  <si>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</si>
  <si>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</si>
  <si>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</si>
  <si>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</si>
  <si>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</si>
  <si>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</si>
  <si>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</si>
  <si>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</si>
  <si>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</si>
  <si>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</si>
  <si>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</si>
  <si>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</si>
  <si>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</si>
  <si>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</si>
  <si>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</si>
  <si>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</si>
  <si>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</si>
  <si>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</si>
  <si>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</si>
  <si>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</si>
  <si>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</si>
  <si>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</si>
  <si>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</si>
  <si>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</si>
  <si>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</si>
  <si>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</si>
  <si>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</si>
  <si>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</si>
  <si>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</si>
  <si>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</si>
  <si>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</si>
  <si>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</si>
  <si>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</si>
  <si>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</si>
  <si>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</si>
  <si>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</si>
  <si>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</si>
  <si>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</si>
  <si>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</si>
  <si>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</si>
  <si>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</si>
  <si>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</si>
  <si>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</si>
  <si>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檜枝岐村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</si>
  <si>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</si>
  <si>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</si>
  <si>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</si>
  <si>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</si>
  <si>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</si>
  <si>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</si>
  <si>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</si>
  <si>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</si>
  <si>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</si>
  <si>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</si>
  <si>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</si>
  <si>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経営については、現在の健全性・効率性を保ちつつ運営していく必要がある。
　水道管の老朽化については、経年劣化による損傷等を予測するのは難しいため、事後保全として維持していく必要がある。施設については、外見の観察をもとに老朽箇所を修繕していく必要がある。</t>
    <rPh sb="1" eb="3">
      <t>ケイエイ</t>
    </rPh>
    <rPh sb="9" eb="11">
      <t>ゲンザイ</t>
    </rPh>
    <rPh sb="12" eb="15">
      <t>ケンゼンセイ</t>
    </rPh>
    <rPh sb="16" eb="19">
      <t>コウリツセイ</t>
    </rPh>
    <rPh sb="20" eb="21">
      <t>タモ</t>
    </rPh>
    <rPh sb="24" eb="26">
      <t>ウンエイ</t>
    </rPh>
    <rPh sb="30" eb="32">
      <t>ヒツヨウ</t>
    </rPh>
    <rPh sb="38" eb="41">
      <t>スイドウカン</t>
    </rPh>
    <rPh sb="42" eb="45">
      <t>ロウキュウカ</t>
    </rPh>
    <rPh sb="51" eb="53">
      <t>ケイネン</t>
    </rPh>
    <rPh sb="53" eb="55">
      <t>レッカ</t>
    </rPh>
    <rPh sb="58" eb="60">
      <t>ソンショウ</t>
    </rPh>
    <rPh sb="60" eb="61">
      <t>トウ</t>
    </rPh>
    <rPh sb="62" eb="64">
      <t>ヨソク</t>
    </rPh>
    <rPh sb="68" eb="69">
      <t>ムズカ</t>
    </rPh>
    <rPh sb="74" eb="76">
      <t>ジゴ</t>
    </rPh>
    <rPh sb="76" eb="78">
      <t>ホゼン</t>
    </rPh>
    <rPh sb="81" eb="83">
      <t>イジ</t>
    </rPh>
    <rPh sb="87" eb="89">
      <t>ヒツヨウ</t>
    </rPh>
    <rPh sb="93" eb="95">
      <t>シセツ</t>
    </rPh>
    <rPh sb="101" eb="103">
      <t>ガイケン</t>
    </rPh>
    <rPh sb="104" eb="106">
      <t>カンサツ</t>
    </rPh>
    <rPh sb="110" eb="112">
      <t>ロウキュウ</t>
    </rPh>
    <rPh sb="112" eb="114">
      <t>カショ</t>
    </rPh>
    <rPh sb="115" eb="117">
      <t>シュウゼン</t>
    </rPh>
    <rPh sb="121" eb="123">
      <t>ヒツヨウ</t>
    </rPh>
    <phoneticPr fontId="4"/>
  </si>
  <si>
    <t>　収益的収支比率と料金回収率を見ると、類似団体の平均より上で、かつほぼ100％を超えていることが確認できる。これは、簡易水道がポンプアップを使用しない自然流下のため、施設の維持費は安価となり料金収入で支出をカバーできているためである。そのため健全な経営をしていると考えられる。
　給水原価を見ると、類似団体の平均より下で、数倍から10倍程度の差が確認できる。これは、自然流下で配水するため無駄な経費がかからなく、1㎥あたりの費用が安価となるためである。こちらも健全な経営ができていることがわかる。
　有収率を見ると70％前後であることが確認できる。100％にならない理由として、村内消火栓や、檜枝岐の舞台にある手水舎等の料金徴収を行っていない箇所があるためである。</t>
    <rPh sb="1" eb="4">
      <t>シュウエキテキ</t>
    </rPh>
    <rPh sb="4" eb="6">
      <t>シュウシ</t>
    </rPh>
    <rPh sb="6" eb="8">
      <t>ヒリツ</t>
    </rPh>
    <rPh sb="15" eb="16">
      <t>ミ</t>
    </rPh>
    <rPh sb="19" eb="21">
      <t>ルイジ</t>
    </rPh>
    <rPh sb="21" eb="23">
      <t>ダンタイ</t>
    </rPh>
    <rPh sb="24" eb="26">
      <t>ヘイキン</t>
    </rPh>
    <rPh sb="28" eb="29">
      <t>ウエ</t>
    </rPh>
    <rPh sb="40" eb="41">
      <t>コ</t>
    </rPh>
    <rPh sb="48" eb="50">
      <t>カクニン</t>
    </rPh>
    <rPh sb="58" eb="60">
      <t>カンイ</t>
    </rPh>
    <rPh sb="60" eb="62">
      <t>スイドウ</t>
    </rPh>
    <rPh sb="70" eb="72">
      <t>シヨウ</t>
    </rPh>
    <rPh sb="75" eb="77">
      <t>シゼン</t>
    </rPh>
    <rPh sb="77" eb="79">
      <t>リュウカ</t>
    </rPh>
    <rPh sb="83" eb="85">
      <t>シセツ</t>
    </rPh>
    <rPh sb="86" eb="89">
      <t>イジヒ</t>
    </rPh>
    <rPh sb="90" eb="92">
      <t>アンカ</t>
    </rPh>
    <rPh sb="95" eb="97">
      <t>リョウキン</t>
    </rPh>
    <rPh sb="97" eb="99">
      <t>シュウニュウ</t>
    </rPh>
    <rPh sb="100" eb="102">
      <t>シシュツ</t>
    </rPh>
    <rPh sb="121" eb="123">
      <t>ケンゼン</t>
    </rPh>
    <rPh sb="124" eb="126">
      <t>ケイエイ</t>
    </rPh>
    <rPh sb="132" eb="133">
      <t>カンガ</t>
    </rPh>
    <rPh sb="140" eb="142">
      <t>キュウスイ</t>
    </rPh>
    <rPh sb="142" eb="144">
      <t>ゲンカ</t>
    </rPh>
    <rPh sb="145" eb="146">
      <t>ミ</t>
    </rPh>
    <rPh sb="149" eb="151">
      <t>ルイジ</t>
    </rPh>
    <rPh sb="151" eb="153">
      <t>ダンタイ</t>
    </rPh>
    <rPh sb="154" eb="156">
      <t>ヘイキン</t>
    </rPh>
    <rPh sb="158" eb="159">
      <t>シタ</t>
    </rPh>
    <rPh sb="161" eb="163">
      <t>スウバイ</t>
    </rPh>
    <rPh sb="167" eb="168">
      <t>バイ</t>
    </rPh>
    <rPh sb="168" eb="170">
      <t>テイド</t>
    </rPh>
    <rPh sb="171" eb="172">
      <t>サ</t>
    </rPh>
    <rPh sb="173" eb="175">
      <t>カクニン</t>
    </rPh>
    <rPh sb="183" eb="185">
      <t>シゼン</t>
    </rPh>
    <rPh sb="185" eb="187">
      <t>リュウカ</t>
    </rPh>
    <rPh sb="188" eb="190">
      <t>ハイスイ</t>
    </rPh>
    <rPh sb="194" eb="196">
      <t>ムダ</t>
    </rPh>
    <rPh sb="197" eb="199">
      <t>ケイヒ</t>
    </rPh>
    <rPh sb="212" eb="214">
      <t>ヒヨウ</t>
    </rPh>
    <rPh sb="215" eb="217">
      <t>アンカ</t>
    </rPh>
    <rPh sb="230" eb="232">
      <t>ケンゼン</t>
    </rPh>
    <rPh sb="233" eb="235">
      <t>ケイエイ</t>
    </rPh>
    <rPh sb="250" eb="252">
      <t>ユウシュウ</t>
    </rPh>
    <rPh sb="252" eb="253">
      <t>リツ</t>
    </rPh>
    <rPh sb="254" eb="255">
      <t>ミ</t>
    </rPh>
    <rPh sb="260" eb="262">
      <t>ゼンゴ</t>
    </rPh>
    <rPh sb="268" eb="270">
      <t>カクニン</t>
    </rPh>
    <rPh sb="283" eb="285">
      <t>リユウ</t>
    </rPh>
    <rPh sb="296" eb="299">
      <t>ヒノエマタ</t>
    </rPh>
    <rPh sb="300" eb="302">
      <t>ブタイ</t>
    </rPh>
    <phoneticPr fontId="4"/>
  </si>
  <si>
    <t>　昭和60年前後に敷設された水道管のため経年劣化が考えられる。配水施設は配水池と減圧井、水源を観察することで老朽を確認することができる。直近では、配水池内部の塗布防水がはがれているなど老朽が見られる。</t>
    <rPh sb="1" eb="3">
      <t>ショウワ</t>
    </rPh>
    <rPh sb="5" eb="6">
      <t>ネン</t>
    </rPh>
    <rPh sb="6" eb="8">
      <t>ゼンゴ</t>
    </rPh>
    <rPh sb="9" eb="11">
      <t>フセツ</t>
    </rPh>
    <rPh sb="14" eb="17">
      <t>スイドウカン</t>
    </rPh>
    <rPh sb="20" eb="22">
      <t>ケイネン</t>
    </rPh>
    <rPh sb="22" eb="24">
      <t>レッカ</t>
    </rPh>
    <rPh sb="25" eb="26">
      <t>カンガ</t>
    </rPh>
    <rPh sb="31" eb="33">
      <t>ハイスイ</t>
    </rPh>
    <rPh sb="33" eb="35">
      <t>シセツ</t>
    </rPh>
    <rPh sb="36" eb="39">
      <t>ハイスイチ</t>
    </rPh>
    <rPh sb="40" eb="42">
      <t>ゲンアツ</t>
    </rPh>
    <rPh sb="42" eb="43">
      <t>イ</t>
    </rPh>
    <rPh sb="44" eb="46">
      <t>スイゲン</t>
    </rPh>
    <rPh sb="47" eb="49">
      <t>カンサツ</t>
    </rPh>
    <rPh sb="54" eb="56">
      <t>ロウキュウ</t>
    </rPh>
    <rPh sb="57" eb="59">
      <t>カクニン</t>
    </rPh>
    <rPh sb="68" eb="70">
      <t>チョッキン</t>
    </rPh>
    <rPh sb="73" eb="76">
      <t>ハイスイチ</t>
    </rPh>
    <rPh sb="76" eb="78">
      <t>ナイブ</t>
    </rPh>
    <rPh sb="79" eb="81">
      <t>トフ</t>
    </rPh>
    <rPh sb="81" eb="83">
      <t>ボウスイ</t>
    </rPh>
    <rPh sb="92" eb="94">
      <t>ロウキュウ</t>
    </rPh>
    <rPh sb="95" eb="96">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</si>
</sst>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24896"/>
        <c:axId val="846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84624896"/>
        <c:axId val="84626816"/>
      </c:lineChart>
      <c:dateAx>
        <c:axId val="84624896"/>
        <c:scaling>
          <c:orientation val="minMax"/>
        </c:scaling>
        <c:delete val="1"/>
        <c:axPos val="b"/>
        <c:numFmt formatCode="ge" sourceLinked="1"/>
        <c:majorTickMark val="none"/>
        <c:minorTickMark val="none"/>
        <c:tickLblPos val="none"/>
        <c:crossAx val="84626816"/>
        <c:crosses val="autoZero"/>
        <c:auto val="1"/>
        <c:lblOffset val="100"/>
        <c:baseTimeUnit val="years"/>
      </c:dateAx>
      <c:valAx>
        <c:axId val="846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34.06</c:v>
                </c:pt>
                <c:pt idx="1">
                  <c:v>33.200000000000003</c:v>
                </c:pt>
                <c:pt idx="2">
                  <c:v>35.6</c:v>
                </c:pt>
                <c:pt idx="3">
                  <c:v>33.25</c:v>
                </c:pt>
                <c:pt idx="4">
                  <c:v>30.24</c:v>
                </c:pt>
              </c:numCache>
            </c:numRef>
          </c:val>
        </c:ser>
        <c:dLbls>
          <c:showLegendKey val="0"/>
          <c:showVal val="0"/>
          <c:showCatName val="0"/>
          <c:showSerName val="0"/>
          <c:showPercent val="0"/>
          <c:showBubbleSize val="0"/>
        </c:dLbls>
        <c:gapWidth val="150"/>
        <c:axId val="85182336"/>
        <c:axId val="873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85182336"/>
        <c:axId val="87359488"/>
      </c:lineChart>
      <c:dateAx>
        <c:axId val="85182336"/>
        <c:scaling>
          <c:orientation val="minMax"/>
        </c:scaling>
        <c:delete val="1"/>
        <c:axPos val="b"/>
        <c:numFmt formatCode="ge" sourceLinked="1"/>
        <c:majorTickMark val="none"/>
        <c:minorTickMark val="none"/>
        <c:tickLblPos val="none"/>
        <c:crossAx val="87359488"/>
        <c:crosses val="autoZero"/>
        <c:auto val="1"/>
        <c:lblOffset val="100"/>
        <c:baseTimeUnit val="years"/>
      </c:dateAx>
      <c:valAx>
        <c:axId val="873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76.02</c:v>
                </c:pt>
                <c:pt idx="1">
                  <c:v>70.87</c:v>
                </c:pt>
                <c:pt idx="2">
                  <c:v>68.12</c:v>
                </c:pt>
                <c:pt idx="3">
                  <c:v>72.489999999999995</c:v>
                </c:pt>
                <c:pt idx="4">
                  <c:v>93.04</c:v>
                </c:pt>
              </c:numCache>
            </c:numRef>
          </c:val>
        </c:ser>
        <c:dLbls>
          <c:showLegendKey val="0"/>
          <c:showVal val="0"/>
          <c:showCatName val="0"/>
          <c:showSerName val="0"/>
          <c:showPercent val="0"/>
          <c:showBubbleSize val="0"/>
        </c:dLbls>
        <c:gapWidth val="150"/>
        <c:axId val="87385600"/>
        <c:axId val="873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87385600"/>
        <c:axId val="87387520"/>
      </c:lineChart>
      <c:dateAx>
        <c:axId val="87385600"/>
        <c:scaling>
          <c:orientation val="minMax"/>
        </c:scaling>
        <c:delete val="1"/>
        <c:axPos val="b"/>
        <c:numFmt formatCode="ge" sourceLinked="1"/>
        <c:majorTickMark val="none"/>
        <c:minorTickMark val="none"/>
        <c:tickLblPos val="none"/>
        <c:crossAx val="87387520"/>
        <c:crosses val="autoZero"/>
        <c:auto val="1"/>
        <c:lblOffset val="100"/>
        <c:baseTimeUnit val="years"/>
      </c:dateAx>
      <c:valAx>
        <c:axId val="873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143.02000000000001</c:v>
                </c:pt>
                <c:pt idx="1">
                  <c:v>203.73</c:v>
                </c:pt>
                <c:pt idx="2">
                  <c:v>118.96</c:v>
                </c:pt>
                <c:pt idx="3">
                  <c:v>167.72</c:v>
                </c:pt>
                <c:pt idx="4">
                  <c:v>162.11000000000001</c:v>
                </c:pt>
              </c:numCache>
            </c:numRef>
          </c:val>
        </c:ser>
        <c:dLbls>
          <c:showLegendKey val="0"/>
          <c:showVal val="0"/>
          <c:showCatName val="0"/>
          <c:showSerName val="0"/>
          <c:showPercent val="0"/>
          <c:showBubbleSize val="0"/>
        </c:dLbls>
        <c:gapWidth val="150"/>
        <c:axId val="84481152"/>
        <c:axId val="844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84481152"/>
        <c:axId val="84483072"/>
      </c:lineChart>
      <c:dateAx>
        <c:axId val="84481152"/>
        <c:scaling>
          <c:orientation val="minMax"/>
        </c:scaling>
        <c:delete val="1"/>
        <c:axPos val="b"/>
        <c:numFmt formatCode="ge" sourceLinked="1"/>
        <c:majorTickMark val="none"/>
        <c:minorTickMark val="none"/>
        <c:tickLblPos val="none"/>
        <c:crossAx val="84483072"/>
        <c:crosses val="autoZero"/>
        <c:auto val="1"/>
        <c:lblOffset val="100"/>
        <c:baseTimeUnit val="years"/>
      </c:dateAx>
      <c:valAx>
        <c:axId val="844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13536"/>
        <c:axId val="845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13536"/>
        <c:axId val="84515456"/>
      </c:lineChart>
      <c:dateAx>
        <c:axId val="84513536"/>
        <c:scaling>
          <c:orientation val="minMax"/>
        </c:scaling>
        <c:delete val="1"/>
        <c:axPos val="b"/>
        <c:numFmt formatCode="ge" sourceLinked="1"/>
        <c:majorTickMark val="none"/>
        <c:minorTickMark val="none"/>
        <c:tickLblPos val="none"/>
        <c:crossAx val="84515456"/>
        <c:crosses val="autoZero"/>
        <c:auto val="1"/>
        <c:lblOffset val="100"/>
        <c:baseTimeUnit val="years"/>
      </c:dateAx>
      <c:valAx>
        <c:axId val="845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66400"/>
        <c:axId val="84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66400"/>
        <c:axId val="84568320"/>
      </c:lineChart>
      <c:dateAx>
        <c:axId val="84566400"/>
        <c:scaling>
          <c:orientation val="minMax"/>
        </c:scaling>
        <c:delete val="1"/>
        <c:axPos val="b"/>
        <c:numFmt formatCode="ge" sourceLinked="1"/>
        <c:majorTickMark val="none"/>
        <c:minorTickMark val="none"/>
        <c:tickLblPos val="none"/>
        <c:crossAx val="84568320"/>
        <c:crosses val="autoZero"/>
        <c:auto val="1"/>
        <c:lblOffset val="100"/>
        <c:baseTimeUnit val="years"/>
      </c:dateAx>
      <c:valAx>
        <c:axId val="84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01088"/>
        <c:axId val="847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01088"/>
        <c:axId val="84742528"/>
      </c:lineChart>
      <c:dateAx>
        <c:axId val="84601088"/>
        <c:scaling>
          <c:orientation val="minMax"/>
        </c:scaling>
        <c:delete val="1"/>
        <c:axPos val="b"/>
        <c:numFmt formatCode="ge" sourceLinked="1"/>
        <c:majorTickMark val="none"/>
        <c:minorTickMark val="none"/>
        <c:tickLblPos val="none"/>
        <c:crossAx val="84742528"/>
        <c:crosses val="autoZero"/>
        <c:auto val="1"/>
        <c:lblOffset val="100"/>
        <c:baseTimeUnit val="years"/>
      </c:dateAx>
      <c:valAx>
        <c:axId val="847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780928"/>
        <c:axId val="847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780928"/>
        <c:axId val="84795392"/>
      </c:lineChart>
      <c:dateAx>
        <c:axId val="84780928"/>
        <c:scaling>
          <c:orientation val="minMax"/>
        </c:scaling>
        <c:delete val="1"/>
        <c:axPos val="b"/>
        <c:numFmt formatCode="ge" sourceLinked="1"/>
        <c:majorTickMark val="none"/>
        <c:minorTickMark val="none"/>
        <c:tickLblPos val="none"/>
        <c:crossAx val="84795392"/>
        <c:crosses val="autoZero"/>
        <c:auto val="1"/>
        <c:lblOffset val="100"/>
        <c:baseTimeUnit val="years"/>
      </c:dateAx>
      <c:valAx>
        <c:axId val="847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079552"/>
        <c:axId val="85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85079552"/>
        <c:axId val="85081472"/>
      </c:lineChart>
      <c:dateAx>
        <c:axId val="85079552"/>
        <c:scaling>
          <c:orientation val="minMax"/>
        </c:scaling>
        <c:delete val="1"/>
        <c:axPos val="b"/>
        <c:numFmt formatCode="ge" sourceLinked="1"/>
        <c:majorTickMark val="none"/>
        <c:minorTickMark val="none"/>
        <c:tickLblPos val="none"/>
        <c:crossAx val="85081472"/>
        <c:crosses val="autoZero"/>
        <c:auto val="1"/>
        <c:lblOffset val="100"/>
        <c:baseTimeUnit val="years"/>
      </c:dateAx>
      <c:valAx>
        <c:axId val="850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149.33000000000001</c:v>
                </c:pt>
                <c:pt idx="1">
                  <c:v>163.99</c:v>
                </c:pt>
                <c:pt idx="2">
                  <c:v>95.78</c:v>
                </c:pt>
                <c:pt idx="3">
                  <c:v>135.37</c:v>
                </c:pt>
                <c:pt idx="4">
                  <c:v>130.65</c:v>
                </c:pt>
              </c:numCache>
            </c:numRef>
          </c:val>
        </c:ser>
        <c:dLbls>
          <c:showLegendKey val="0"/>
          <c:showVal val="0"/>
          <c:showCatName val="0"/>
          <c:showSerName val="0"/>
          <c:showPercent val="0"/>
          <c:showBubbleSize val="0"/>
        </c:dLbls>
        <c:gapWidth val="150"/>
        <c:axId val="85127936"/>
        <c:axId val="851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85127936"/>
        <c:axId val="85129856"/>
      </c:lineChart>
      <c:dateAx>
        <c:axId val="85127936"/>
        <c:scaling>
          <c:orientation val="minMax"/>
        </c:scaling>
        <c:delete val="1"/>
        <c:axPos val="b"/>
        <c:numFmt formatCode="ge" sourceLinked="1"/>
        <c:majorTickMark val="none"/>
        <c:minorTickMark val="none"/>
        <c:tickLblPos val="none"/>
        <c:crossAx val="85129856"/>
        <c:crosses val="autoZero"/>
        <c:auto val="1"/>
        <c:lblOffset val="100"/>
        <c:baseTimeUnit val="years"/>
      </c:dateAx>
      <c:valAx>
        <c:axId val="851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57.06</c:v>
                </c:pt>
                <c:pt idx="1">
                  <c:v>54.21</c:v>
                </c:pt>
                <c:pt idx="2">
                  <c:v>91.22</c:v>
                </c:pt>
                <c:pt idx="3">
                  <c:v>65.19</c:v>
                </c:pt>
                <c:pt idx="4">
                  <c:v>56.19</c:v>
                </c:pt>
              </c:numCache>
            </c:numRef>
          </c:val>
        </c:ser>
        <c:dLbls>
          <c:showLegendKey val="0"/>
          <c:showVal val="0"/>
          <c:showCatName val="0"/>
          <c:showSerName val="0"/>
          <c:showPercent val="0"/>
          <c:showBubbleSize val="0"/>
        </c:dLbls>
        <c:gapWidth val="150"/>
        <c:axId val="85141760"/>
        <c:axId val="851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85141760"/>
        <c:axId val="85152128"/>
      </c:lineChart>
      <c:dateAx>
        <c:axId val="85141760"/>
        <c:scaling>
          <c:orientation val="minMax"/>
        </c:scaling>
        <c:delete val="1"/>
        <c:axPos val="b"/>
        <c:numFmt formatCode="ge" sourceLinked="1"/>
        <c:majorTickMark val="none"/>
        <c:minorTickMark val="none"/>
        <c:tickLblPos val="none"/>
        <c:crossAx val="85152128"/>
        <c:crosses val="autoZero"/>
        <c:auto val="1"/>
        <c:lblOffset val="100"/>
        <c:baseTimeUnit val="years"/>
      </c:dateAx>
      <c:valAx>
        <c:axId val="851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Q9"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檜枝岐村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603</v>
      </c>
      <c r="AJ8" s="55"/>
      <c r="AK8" s="55"/>
      <c r="AL8" s="55"/>
      <c r="AM8" s="55"/>
      <c r="AN8" s="55"/>
      <c r="AO8" s="55"/>
      <c r="AP8" s="56"/>
      <c r="AQ8" s="46">
        <f>データ!R6</f>
        <v>390.46</v>
      </c>
      <c r="AR8" s="46"/>
      <c r="AS8" s="46"/>
      <c r="AT8" s="46"/>
      <c r="AU8" s="46"/>
      <c r="AV8" s="46"/>
      <c r="AW8" s="46"/>
      <c r="AX8" s="46"/>
      <c r="AY8" s="46">
        <f>データ!S6</f>
        <v>1.54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1900</v>
      </c>
      <c r="AA10" s="80"/>
      <c r="AB10" s="80"/>
      <c r="AC10" s="80"/>
      <c r="AD10" s="80"/>
      <c r="AE10" s="80"/>
      <c r="AF10" s="80"/>
      <c r="AG10" s="80"/>
      <c r="AH10" s="2"/>
      <c r="AI10" s="80">
        <f>データ!T6</f>
        <v>595</v>
      </c>
      <c r="AJ10" s="80"/>
      <c r="AK10" s="80"/>
      <c r="AL10" s="80"/>
      <c r="AM10" s="80"/>
      <c r="AN10" s="80"/>
      <c r="AO10" s="80"/>
      <c r="AP10" s="80"/>
      <c r="AQ10" s="46">
        <f>データ!U6</f>
        <v>0.7</v>
      </c>
      <c r="AR10" s="46"/>
      <c r="AS10" s="46"/>
      <c r="AT10" s="46"/>
      <c r="AU10" s="46"/>
      <c r="AV10" s="46"/>
      <c r="AW10" s="46"/>
      <c r="AX10" s="46"/>
      <c r="AY10" s="46">
        <f>データ!V6</f>
        <v>850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73644</v>
      </c>
      <c r="D6" s="31">
        <f t="shared" si="3"/>
        <v>47</v>
      </c>
      <c r="E6" s="31">
        <f t="shared" si="3"/>
        <v>1</v>
      </c>
      <c r="F6" s="31">
        <f t="shared" si="3"/>
        <v>0</v>
      </c>
      <c r="G6" s="31">
        <f t="shared" si="3"/>
        <v>0</v>
      </c>
      <c r="H6" s="31" t="str">
        <f t="shared" si="3"/>
        <v>福島県　檜枝岐村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1900</v>
      </c>
      <c r="Q6" s="32">
        <f t="shared" si="3"/>
        <v>603</v>
      </c>
      <c r="R6" s="32">
        <f t="shared" si="3"/>
        <v>390.46</v>
      </c>
      <c r="S6" s="32">
        <f t="shared" si="3"/>
        <v>1.54</v>
      </c>
      <c r="T6" s="32">
        <f t="shared" si="3"/>
        <v>595</v>
      </c>
      <c r="U6" s="32">
        <f t="shared" si="3"/>
        <v>0.7</v>
      </c>
      <c r="V6" s="32">
        <f t="shared" si="3"/>
        <v>850</v>
      </c>
      <c r="W6" s="33">
        <f>IF(W7="",NA(),W7)</f>
        <v>143.02000000000001</v>
      </c>
      <c r="X6" s="33">
        <f t="shared" ref="X6:AF6" si="4">IF(X7="",NA(),X7)</f>
        <v>203.73</v>
      </c>
      <c r="Y6" s="33">
        <f t="shared" si="4"/>
        <v>118.96</v>
      </c>
      <c r="Z6" s="33">
        <f t="shared" si="4"/>
        <v>167.72</v>
      </c>
      <c r="AA6" s="33">
        <f t="shared" si="4"/>
        <v>162.11000000000001</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1450.45</v>
      </c>
      <c r="BJ6" s="33">
        <f t="shared" si="7"/>
        <v>1442.51</v>
      </c>
      <c r="BK6" s="33">
        <f t="shared" si="7"/>
        <v>1496.15</v>
      </c>
      <c r="BL6" s="33">
        <f t="shared" si="7"/>
        <v>1462.56</v>
      </c>
      <c r="BM6" s="33">
        <f t="shared" si="7"/>
        <v>1486.62</v>
      </c>
      <c r="BN6" s="32" t="str">
        <f>IF(BN7="","",IF(BN7="-","【-】","【"&amp;SUBSTITUTE(TEXT(BN7,"#,##0.00"),"-","△")&amp;"】"))</f>
        <v>【1,239.32】</v>
      </c>
      <c r="BO6" s="33">
        <f>IF(BO7="",NA(),BO7)</f>
        <v>149.33000000000001</v>
      </c>
      <c r="BP6" s="33">
        <f t="shared" ref="BP6:BX6" si="8">IF(BP7="",NA(),BP7)</f>
        <v>163.99</v>
      </c>
      <c r="BQ6" s="33">
        <f t="shared" si="8"/>
        <v>95.78</v>
      </c>
      <c r="BR6" s="33">
        <f t="shared" si="8"/>
        <v>135.37</v>
      </c>
      <c r="BS6" s="33">
        <f t="shared" si="8"/>
        <v>130.65</v>
      </c>
      <c r="BT6" s="33">
        <f t="shared" si="8"/>
        <v>33.96</v>
      </c>
      <c r="BU6" s="33">
        <f t="shared" si="8"/>
        <v>33.299999999999997</v>
      </c>
      <c r="BV6" s="33">
        <f t="shared" si="8"/>
        <v>33.01</v>
      </c>
      <c r="BW6" s="33">
        <f t="shared" si="8"/>
        <v>32.39</v>
      </c>
      <c r="BX6" s="33">
        <f t="shared" si="8"/>
        <v>24.39</v>
      </c>
      <c r="BY6" s="32" t="str">
        <f>IF(BY7="","",IF(BY7="-","【-】","【"&amp;SUBSTITUTE(TEXT(BY7,"#,##0.00"),"-","△")&amp;"】"))</f>
        <v>【36.33】</v>
      </c>
      <c r="BZ6" s="33">
        <f>IF(BZ7="",NA(),BZ7)</f>
        <v>57.06</v>
      </c>
      <c r="CA6" s="33">
        <f t="shared" ref="CA6:CI6" si="9">IF(CA7="",NA(),CA7)</f>
        <v>54.21</v>
      </c>
      <c r="CB6" s="33">
        <f t="shared" si="9"/>
        <v>91.22</v>
      </c>
      <c r="CC6" s="33">
        <f t="shared" si="9"/>
        <v>65.19</v>
      </c>
      <c r="CD6" s="33">
        <f t="shared" si="9"/>
        <v>56.19</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34.06</v>
      </c>
      <c r="CL6" s="33">
        <f t="shared" ref="CL6:CT6" si="10">IF(CL7="",NA(),CL7)</f>
        <v>33.200000000000003</v>
      </c>
      <c r="CM6" s="33">
        <f t="shared" si="10"/>
        <v>35.6</v>
      </c>
      <c r="CN6" s="33">
        <f t="shared" si="10"/>
        <v>33.25</v>
      </c>
      <c r="CO6" s="33">
        <f t="shared" si="10"/>
        <v>30.24</v>
      </c>
      <c r="CP6" s="33">
        <f t="shared" si="10"/>
        <v>51.56</v>
      </c>
      <c r="CQ6" s="33">
        <f t="shared" si="10"/>
        <v>50.66</v>
      </c>
      <c r="CR6" s="33">
        <f t="shared" si="10"/>
        <v>51.11</v>
      </c>
      <c r="CS6" s="33">
        <f t="shared" si="10"/>
        <v>50.49</v>
      </c>
      <c r="CT6" s="33">
        <f t="shared" si="10"/>
        <v>48.36</v>
      </c>
      <c r="CU6" s="32" t="str">
        <f>IF(CU7="","",IF(CU7="-","【-】","【"&amp;SUBSTITUTE(TEXT(CU7,"#,##0.00"),"-","△")&amp;"】"))</f>
        <v>【58.19】</v>
      </c>
      <c r="CV6" s="33">
        <f>IF(CV7="",NA(),CV7)</f>
        <v>76.02</v>
      </c>
      <c r="CW6" s="33">
        <f t="shared" ref="CW6:DE6" si="11">IF(CW7="",NA(),CW7)</f>
        <v>70.87</v>
      </c>
      <c r="CX6" s="33">
        <f t="shared" si="11"/>
        <v>68.12</v>
      </c>
      <c r="CY6" s="33">
        <f t="shared" si="11"/>
        <v>72.489999999999995</v>
      </c>
      <c r="CZ6" s="33">
        <f t="shared" si="11"/>
        <v>93.04</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73644</v>
      </c>
      <c r="D7" s="35">
        <v>47</v>
      </c>
      <c r="E7" s="35">
        <v>1</v>
      </c>
      <c r="F7" s="35">
        <v>0</v>
      </c>
      <c r="G7" s="35">
        <v>0</v>
      </c>
      <c r="H7" s="35" t="s">
        <v>93</v>
      </c>
      <c r="I7" s="35" t="s">
        <v>94</v>
      </c>
      <c r="J7" s="35" t="s">
        <v>95</v>
      </c>
      <c r="K7" s="35" t="s">
        <v>96</v>
      </c>
      <c r="L7" s="35" t="s">
        <v>97</v>
      </c>
      <c r="M7" s="36" t="s">
        <v>98</v>
      </c>
      <c r="N7" s="36" t="s">
        <v>99</v>
      </c>
      <c r="O7" s="36">
        <v>100</v>
      </c>
      <c r="P7" s="36">
        <v>1900</v>
      </c>
      <c r="Q7" s="36">
        <v>603</v>
      </c>
      <c r="R7" s="36">
        <v>390.46</v>
      </c>
      <c r="S7" s="36">
        <v>1.54</v>
      </c>
      <c r="T7" s="36">
        <v>595</v>
      </c>
      <c r="U7" s="36">
        <v>0.7</v>
      </c>
      <c r="V7" s="36">
        <v>850</v>
      </c>
      <c r="W7" s="36">
        <v>143.02000000000001</v>
      </c>
      <c r="X7" s="36">
        <v>203.73</v>
      </c>
      <c r="Y7" s="36">
        <v>118.96</v>
      </c>
      <c r="Z7" s="36">
        <v>167.72</v>
      </c>
      <c r="AA7" s="36">
        <v>162.11000000000001</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1450.45</v>
      </c>
      <c r="BJ7" s="36">
        <v>1442.51</v>
      </c>
      <c r="BK7" s="36">
        <v>1496.15</v>
      </c>
      <c r="BL7" s="36">
        <v>1462.56</v>
      </c>
      <c r="BM7" s="36">
        <v>1486.62</v>
      </c>
      <c r="BN7" s="36">
        <v>1239.32</v>
      </c>
      <c r="BO7" s="36">
        <v>149.33000000000001</v>
      </c>
      <c r="BP7" s="36">
        <v>163.99</v>
      </c>
      <c r="BQ7" s="36">
        <v>95.78</v>
      </c>
      <c r="BR7" s="36">
        <v>135.37</v>
      </c>
      <c r="BS7" s="36">
        <v>130.65</v>
      </c>
      <c r="BT7" s="36">
        <v>33.96</v>
      </c>
      <c r="BU7" s="36">
        <v>33.299999999999997</v>
      </c>
      <c r="BV7" s="36">
        <v>33.01</v>
      </c>
      <c r="BW7" s="36">
        <v>32.39</v>
      </c>
      <c r="BX7" s="36">
        <v>24.39</v>
      </c>
      <c r="BY7" s="36">
        <v>36.33</v>
      </c>
      <c r="BZ7" s="36">
        <v>57.06</v>
      </c>
      <c r="CA7" s="36">
        <v>54.21</v>
      </c>
      <c r="CB7" s="36">
        <v>91.22</v>
      </c>
      <c r="CC7" s="36">
        <v>65.19</v>
      </c>
      <c r="CD7" s="36">
        <v>56.19</v>
      </c>
      <c r="CE7" s="36">
        <v>512.74</v>
      </c>
      <c r="CF7" s="36">
        <v>526.57000000000005</v>
      </c>
      <c r="CG7" s="36">
        <v>523.08000000000004</v>
      </c>
      <c r="CH7" s="36">
        <v>530.83000000000004</v>
      </c>
      <c r="CI7" s="36">
        <v>734.18</v>
      </c>
      <c r="CJ7" s="36">
        <v>476.46</v>
      </c>
      <c r="CK7" s="36">
        <v>34.06</v>
      </c>
      <c r="CL7" s="36">
        <v>33.200000000000003</v>
      </c>
      <c r="CM7" s="36">
        <v>35.6</v>
      </c>
      <c r="CN7" s="36">
        <v>33.25</v>
      </c>
      <c r="CO7" s="36">
        <v>30.24</v>
      </c>
      <c r="CP7" s="36">
        <v>51.56</v>
      </c>
      <c r="CQ7" s="36">
        <v>50.66</v>
      </c>
      <c r="CR7" s="36">
        <v>51.11</v>
      </c>
      <c r="CS7" s="36">
        <v>50.49</v>
      </c>
      <c r="CT7" s="36">
        <v>48.36</v>
      </c>
      <c r="CU7" s="36">
        <v>58.19</v>
      </c>
      <c r="CV7" s="36">
        <v>76.02</v>
      </c>
      <c r="CW7" s="36">
        <v>70.87</v>
      </c>
      <c r="CX7" s="36">
        <v>68.12</v>
      </c>
      <c r="CY7" s="36">
        <v>72.489999999999995</v>
      </c>
      <c r="CZ7" s="36">
        <v>93.04</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孝宏</cp:lastModifiedBy>
  <cp:lastPrinted>2016-02-23T23:52:50Z</cp:lastPrinted>
  <dcterms:created xsi:type="dcterms:W3CDTF">2016-01-18T05:00:31Z</dcterms:created>
  <dcterms:modified xsi:type="dcterms:W3CDTF">2016-02-23T23:52:59Z</dcterms:modified>
  <cp:category/>
</cp:coreProperties>
</file>