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10" i="4"/>
  <c r="BB8" i="4"/>
  <c r="AT8" i="4"/>
  <c r="W8" i="4"/>
  <c r="P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<sst xmlns="http://schemas.openxmlformats.org/spreadsheetml/2006/main" count="242" uniqueCount="110">
  <si>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</si>
  <si>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</si>
  <si>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</si>
  <si>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</si>
  <si>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</si>
  <si>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</si>
  <si>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</si>
  <si>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</si>
  <si>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</si>
  <si>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</si>
  <si>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</si>
  <si>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</si>
  <si>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</si>
  <si>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</si>
  <si>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</si>
  <si>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</si>
  <si>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</si>
  <si>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</si>
  <si>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</si>
  <si>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</si>
  <si>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</si>
  <si>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</si>
  <si>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</si>
  <si>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</si>
  <si>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</si>
  <si>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</si>
  <si>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</si>
  <si>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</si>
  <si>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</si>
  <si>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</si>
  <si>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</si>
  <si>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</si>
  <si>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</si>
  <si>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</si>
  <si>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</si>
  <si>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</si>
  <si>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</si>
  <si>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</si>
  <si>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</si>
  <si>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</si>
  <si>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</si>
  <si>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</si>
  <si>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</si>
  <si>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</si>
  <si>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</si>
  <si>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</si>
  <si>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</si>
  <si>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</si>
  <si>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</si>
  <si>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</si>
  <si>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</si>
  <si>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</si>
  <si>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</si>
  <si>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</si>
  <si>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</si>
  <si>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</si>
  <si>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</si>
  <si>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</si>
  <si>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</si>
  <si>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</si>
  <si>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</si>
  <si>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</si>
  <si>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</si>
  <si>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</si>
  <si>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</si>
  <si>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</si>
  <si>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</si>
  <si>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</si>
  <si>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</si>
  <si>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</si>
  <si>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</si>
  <si>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</si>
  <si>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</si>
  <si>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</si>
  <si>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</si>
  <si>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</si>
  <si>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</si>
  <si>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</si>
  <si>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</si>
  <si>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</si>
  <si>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</si>
  <si>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</si>
  <si>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</si>
  <si>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</si>
  <si>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</si>
  <si>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</si>
  <si>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</si>
  <si>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</si>
  <si>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</si>
  <si>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</si>
  <si>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</si>
  <si>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</si>
  <si>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</si>
  <si>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</si>
  <si>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</si>
  <si>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</si>
  <si>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三春町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</si>
  <si>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</si>
  <si>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</si>
  <si>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</si>
  <si>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</si>
  <si>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</si>
  <si>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</si>
  <si>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</si>
  <si>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</si>
  <si>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</si>
  <si>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</si>
  <si>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浄化槽の法定耐用年数は28年であるが、必要修繕箇所はブロワーに集中され、安価で修繕可能なことから減価償却率が進んでも機能に問題はない。</t>
    <phoneticPr fontId="4"/>
  </si>
  <si>
    <t>当町では、浄化槽など個別排水処理が下水道事業の整備の位置選択しとして認められているので、地区の特性に合わせ集合処理と個別排水処理を組み合わせて下水道事業を行っている。
個別排水処理である当該事業は、経営状態も安定しており良好である。</t>
    <phoneticPr fontId="4"/>
  </si>
  <si>
    <t>①計上損益については、ほぼ１００％回収できているので良好であるが、修繕費用増大の影響で少し右肩下がりである。
②累積欠損については発生していないので良好である。
③流動比率も１００％以上となっているので、支払能力は問題ない。
⑤経費回収もほぼ１００％であることから料金水準は妥当といえる。
⑥汚水処理原価については全国平均と比べて低いことから良好である。
⑦施設の利用率について、汚水処理量からの算出のため６０％台であるが、設置した浄化槽はほぼ１００％稼動している。
⑧統計上は１００％であるが、事業対象区域にはみなし浄化槽が多数あるので、今後も更なる浄化槽の設置が必要である。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</si>
</sst>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665856"/>
        <c:axId val="107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6665856"/>
        <c:axId val="107311488"/>
      </c:lineChart>
      <c:dateAx>
        <c:axId val="106665856"/>
        <c:scaling>
          <c:orientation val="minMax"/>
        </c:scaling>
        <c:delete val="1"/>
        <c:axPos val="b"/>
        <c:numFmt formatCode="ge" sourceLinked="1"/>
        <c:majorTickMark val="none"/>
        <c:minorTickMark val="none"/>
        <c:tickLblPos val="none"/>
        <c:crossAx val="107311488"/>
        <c:crosses val="autoZero"/>
        <c:auto val="1"/>
        <c:lblOffset val="100"/>
        <c:baseTimeUnit val="years"/>
      </c:dateAx>
      <c:valAx>
        <c:axId val="107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57.97</c:v>
                </c:pt>
                <c:pt idx="1">
                  <c:v>58.72</c:v>
                </c:pt>
                <c:pt idx="2">
                  <c:v>25.92</c:v>
                </c:pt>
                <c:pt idx="3">
                  <c:v>76.459999999999994</c:v>
                </c:pt>
                <c:pt idx="4">
                  <c:v>74.790000000000006</c:v>
                </c:pt>
              </c:numCache>
            </c:numRef>
          </c:val>
        </c:ser>
        <c:dLbls>
          <c:showLegendKey val="0"/>
          <c:showVal val="0"/>
          <c:showCatName val="0"/>
          <c:showSerName val="0"/>
          <c:showPercent val="0"/>
          <c:showBubbleSize val="0"/>
        </c:dLbls>
        <c:gapWidth val="150"/>
        <c:axId val="106352000"/>
        <c:axId val="106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6352000"/>
        <c:axId val="106354176"/>
      </c:lineChart>
      <c:dateAx>
        <c:axId val="106352000"/>
        <c:scaling>
          <c:orientation val="minMax"/>
        </c:scaling>
        <c:delete val="1"/>
        <c:axPos val="b"/>
        <c:numFmt formatCode="ge" sourceLinked="1"/>
        <c:majorTickMark val="none"/>
        <c:minorTickMark val="none"/>
        <c:tickLblPos val="none"/>
        <c:crossAx val="106354176"/>
        <c:crosses val="autoZero"/>
        <c:auto val="1"/>
        <c:lblOffset val="100"/>
        <c:baseTimeUnit val="years"/>
      </c:dateAx>
      <c:valAx>
        <c:axId val="1063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6462208"/>
        <c:axId val="1065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6462208"/>
        <c:axId val="106566784"/>
      </c:lineChart>
      <c:dateAx>
        <c:axId val="106462208"/>
        <c:scaling>
          <c:orientation val="minMax"/>
        </c:scaling>
        <c:delete val="1"/>
        <c:axPos val="b"/>
        <c:numFmt formatCode="ge" sourceLinked="1"/>
        <c:majorTickMark val="none"/>
        <c:minorTickMark val="none"/>
        <c:tickLblPos val="none"/>
        <c:crossAx val="106566784"/>
        <c:crosses val="autoZero"/>
        <c:auto val="1"/>
        <c:lblOffset val="100"/>
        <c:baseTimeUnit val="years"/>
      </c:dateAx>
      <c:valAx>
        <c:axId val="1065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113.62</c:v>
                </c:pt>
                <c:pt idx="1">
                  <c:v>104.41</c:v>
                </c:pt>
                <c:pt idx="2">
                  <c:v>104.32</c:v>
                </c:pt>
                <c:pt idx="3">
                  <c:v>101.81</c:v>
                </c:pt>
                <c:pt idx="4">
                  <c:v>96.56</c:v>
                </c:pt>
              </c:numCache>
            </c:numRef>
          </c:val>
        </c:ser>
        <c:dLbls>
          <c:showLegendKey val="0"/>
          <c:showVal val="0"/>
          <c:showCatName val="0"/>
          <c:showSerName val="0"/>
          <c:showPercent val="0"/>
          <c:showBubbleSize val="0"/>
        </c:dLbls>
        <c:gapWidth val="150"/>
        <c:axId val="111197568"/>
        <c:axId val="111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94.37</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111197568"/>
        <c:axId val="111196800"/>
      </c:lineChart>
      <c:dateAx>
        <c:axId val="111197568"/>
        <c:scaling>
          <c:orientation val="minMax"/>
        </c:scaling>
        <c:delete val="1"/>
        <c:axPos val="b"/>
        <c:numFmt formatCode="ge" sourceLinked="1"/>
        <c:majorTickMark val="none"/>
        <c:minorTickMark val="none"/>
        <c:tickLblPos val="none"/>
        <c:crossAx val="111196800"/>
        <c:crosses val="autoZero"/>
        <c:auto val="1"/>
        <c:lblOffset val="100"/>
        <c:baseTimeUnit val="years"/>
      </c:dateAx>
      <c:valAx>
        <c:axId val="111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3.3</c:v>
                </c:pt>
                <c:pt idx="1">
                  <c:v>3.66</c:v>
                </c:pt>
                <c:pt idx="2">
                  <c:v>3.99</c:v>
                </c:pt>
                <c:pt idx="3">
                  <c:v>4.24</c:v>
                </c:pt>
                <c:pt idx="4">
                  <c:v>16.170000000000002</c:v>
                </c:pt>
              </c:numCache>
            </c:numRef>
          </c:val>
        </c:ser>
        <c:dLbls>
          <c:showLegendKey val="0"/>
          <c:showVal val="0"/>
          <c:showCatName val="0"/>
          <c:showSerName val="0"/>
          <c:showPercent val="0"/>
          <c:showBubbleSize val="0"/>
        </c:dLbls>
        <c:gapWidth val="150"/>
        <c:axId val="105011456"/>
        <c:axId val="105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6.72</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105011456"/>
        <c:axId val="105013632"/>
      </c:lineChart>
      <c:dateAx>
        <c:axId val="105011456"/>
        <c:scaling>
          <c:orientation val="minMax"/>
        </c:scaling>
        <c:delete val="1"/>
        <c:axPos val="b"/>
        <c:numFmt formatCode="ge" sourceLinked="1"/>
        <c:majorTickMark val="none"/>
        <c:minorTickMark val="none"/>
        <c:tickLblPos val="none"/>
        <c:crossAx val="105013632"/>
        <c:crosses val="autoZero"/>
        <c:auto val="1"/>
        <c:lblOffset val="100"/>
        <c:baseTimeUnit val="years"/>
      </c:dateAx>
      <c:valAx>
        <c:axId val="105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023360"/>
        <c:axId val="1050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023360"/>
        <c:axId val="105025536"/>
      </c:lineChart>
      <c:dateAx>
        <c:axId val="105023360"/>
        <c:scaling>
          <c:orientation val="minMax"/>
        </c:scaling>
        <c:delete val="1"/>
        <c:axPos val="b"/>
        <c:numFmt formatCode="ge" sourceLinked="1"/>
        <c:majorTickMark val="none"/>
        <c:minorTickMark val="none"/>
        <c:tickLblPos val="none"/>
        <c:crossAx val="105025536"/>
        <c:crosses val="autoZero"/>
        <c:auto val="1"/>
        <c:lblOffset val="100"/>
        <c:baseTimeUnit val="years"/>
      </c:dateAx>
      <c:valAx>
        <c:axId val="105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035264"/>
        <c:axId val="1050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123.55</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105035264"/>
        <c:axId val="105037184"/>
      </c:lineChart>
      <c:dateAx>
        <c:axId val="105035264"/>
        <c:scaling>
          <c:orientation val="minMax"/>
        </c:scaling>
        <c:delete val="1"/>
        <c:axPos val="b"/>
        <c:numFmt formatCode="ge" sourceLinked="1"/>
        <c:majorTickMark val="none"/>
        <c:minorTickMark val="none"/>
        <c:tickLblPos val="none"/>
        <c:crossAx val="105037184"/>
        <c:crosses val="autoZero"/>
        <c:auto val="1"/>
        <c:lblOffset val="100"/>
        <c:baseTimeUnit val="years"/>
      </c:dateAx>
      <c:valAx>
        <c:axId val="1050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1534.08</c:v>
                </c:pt>
                <c:pt idx="1">
                  <c:v>1543.4</c:v>
                </c:pt>
                <c:pt idx="2">
                  <c:v>1285.7</c:v>
                </c:pt>
                <c:pt idx="3">
                  <c:v>575.32000000000005</c:v>
                </c:pt>
                <c:pt idx="4">
                  <c:v>538.21</c:v>
                </c:pt>
              </c:numCache>
            </c:numRef>
          </c:val>
        </c:ser>
        <c:dLbls>
          <c:showLegendKey val="0"/>
          <c:showVal val="0"/>
          <c:showCatName val="0"/>
          <c:showSerName val="0"/>
          <c:showPercent val="0"/>
          <c:showBubbleSize val="0"/>
        </c:dLbls>
        <c:gapWidth val="150"/>
        <c:axId val="105051264"/>
        <c:axId val="1050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318.07</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105051264"/>
        <c:axId val="105053184"/>
      </c:lineChart>
      <c:dateAx>
        <c:axId val="105051264"/>
        <c:scaling>
          <c:orientation val="minMax"/>
        </c:scaling>
        <c:delete val="1"/>
        <c:axPos val="b"/>
        <c:numFmt formatCode="ge" sourceLinked="1"/>
        <c:majorTickMark val="none"/>
        <c:minorTickMark val="none"/>
        <c:tickLblPos val="none"/>
        <c:crossAx val="105053184"/>
        <c:crosses val="autoZero"/>
        <c:auto val="1"/>
        <c:lblOffset val="100"/>
        <c:baseTimeUnit val="years"/>
      </c:dateAx>
      <c:valAx>
        <c:axId val="1050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40992"/>
        <c:axId val="1051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5140992"/>
        <c:axId val="105142912"/>
      </c:lineChart>
      <c:dateAx>
        <c:axId val="105140992"/>
        <c:scaling>
          <c:orientation val="minMax"/>
        </c:scaling>
        <c:delete val="1"/>
        <c:axPos val="b"/>
        <c:numFmt formatCode="ge" sourceLinked="1"/>
        <c:majorTickMark val="none"/>
        <c:minorTickMark val="none"/>
        <c:tickLblPos val="none"/>
        <c:crossAx val="105142912"/>
        <c:crosses val="autoZero"/>
        <c:auto val="1"/>
        <c:lblOffset val="100"/>
        <c:baseTimeUnit val="years"/>
      </c:dateAx>
      <c:valAx>
        <c:axId val="105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115.5</c:v>
                </c:pt>
                <c:pt idx="1">
                  <c:v>104.99</c:v>
                </c:pt>
                <c:pt idx="2">
                  <c:v>104.83</c:v>
                </c:pt>
                <c:pt idx="3">
                  <c:v>101.99</c:v>
                </c:pt>
                <c:pt idx="4">
                  <c:v>95.31</c:v>
                </c:pt>
              </c:numCache>
            </c:numRef>
          </c:val>
        </c:ser>
        <c:dLbls>
          <c:showLegendKey val="0"/>
          <c:showVal val="0"/>
          <c:showCatName val="0"/>
          <c:showSerName val="0"/>
          <c:showPercent val="0"/>
          <c:showBubbleSize val="0"/>
        </c:dLbls>
        <c:gapWidth val="150"/>
        <c:axId val="105161088"/>
        <c:axId val="105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5161088"/>
        <c:axId val="105163008"/>
      </c:lineChart>
      <c:dateAx>
        <c:axId val="105161088"/>
        <c:scaling>
          <c:orientation val="minMax"/>
        </c:scaling>
        <c:delete val="1"/>
        <c:axPos val="b"/>
        <c:numFmt formatCode="ge" sourceLinked="1"/>
        <c:majorTickMark val="none"/>
        <c:minorTickMark val="none"/>
        <c:tickLblPos val="none"/>
        <c:crossAx val="105163008"/>
        <c:crosses val="autoZero"/>
        <c:auto val="1"/>
        <c:lblOffset val="100"/>
        <c:baseTimeUnit val="years"/>
      </c:dateAx>
      <c:valAx>
        <c:axId val="105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133.97</c:v>
                </c:pt>
                <c:pt idx="1">
                  <c:v>139.76</c:v>
                </c:pt>
                <c:pt idx="2">
                  <c:v>106.05</c:v>
                </c:pt>
                <c:pt idx="3">
                  <c:v>119.17</c:v>
                </c:pt>
                <c:pt idx="4">
                  <c:v>127.82</c:v>
                </c:pt>
              </c:numCache>
            </c:numRef>
          </c:val>
        </c:ser>
        <c:dLbls>
          <c:showLegendKey val="0"/>
          <c:showVal val="0"/>
          <c:showCatName val="0"/>
          <c:showSerName val="0"/>
          <c:showPercent val="0"/>
          <c:showBubbleSize val="0"/>
        </c:dLbls>
        <c:gapWidth val="150"/>
        <c:axId val="106323968"/>
        <c:axId val="106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6323968"/>
        <c:axId val="106325888"/>
      </c:lineChart>
      <c:dateAx>
        <c:axId val="106323968"/>
        <c:scaling>
          <c:orientation val="minMax"/>
        </c:scaling>
        <c:delete val="1"/>
        <c:axPos val="b"/>
        <c:numFmt formatCode="ge" sourceLinked="1"/>
        <c:majorTickMark val="none"/>
        <c:minorTickMark val="none"/>
        <c:tickLblPos val="none"/>
        <c:crossAx val="106325888"/>
        <c:crosses val="autoZero"/>
        <c:auto val="1"/>
        <c:lblOffset val="100"/>
        <c:baseTimeUnit val="years"/>
      </c:dateAx>
      <c:valAx>
        <c:axId val="106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三春町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18017</v>
      </c>
      <c r="AM8" s="47"/>
      <c r="AN8" s="47"/>
      <c r="AO8" s="47"/>
      <c r="AP8" s="47"/>
      <c r="AQ8" s="47"/>
      <c r="AR8" s="47"/>
      <c r="AS8" s="47"/>
      <c r="AT8" s="43">
        <f>データ!S6</f>
        <v>72.760000000000005</v>
      </c>
      <c r="AU8" s="43"/>
      <c r="AV8" s="43"/>
      <c r="AW8" s="43"/>
      <c r="AX8" s="43"/>
      <c r="AY8" s="43"/>
      <c r="AZ8" s="43"/>
      <c r="BA8" s="43"/>
      <c r="BB8" s="43">
        <f>データ!T6</f>
        <v>247.62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57.79</v>
      </c>
      <c r="J10" s="43"/>
      <c r="K10" s="43"/>
      <c r="L10" s="43"/>
      <c r="M10" s="43"/>
      <c r="N10" s="43"/>
      <c r="O10" s="43"/>
      <c r="P10" s="43">
        <f>データ!O6</f>
        <v>9.8000000000000007</v>
      </c>
      <c r="Q10" s="43"/>
      <c r="R10" s="43"/>
      <c r="S10" s="43"/>
      <c r="T10" s="43"/>
      <c r="U10" s="43"/>
      <c r="V10" s="43"/>
      <c r="W10" s="43">
        <f>データ!P6</f>
        <v>100</v>
      </c>
      <c r="X10" s="43"/>
      <c r="Y10" s="43"/>
      <c r="Z10" s="43"/>
      <c r="AA10" s="43"/>
      <c r="AB10" s="43"/>
      <c r="AC10" s="43"/>
      <c r="AD10" s="47">
        <f>データ!Q6</f>
        <v>2916</v>
      </c>
      <c r="AE10" s="47"/>
      <c r="AF10" s="47"/>
      <c r="AG10" s="47"/>
      <c r="AH10" s="47"/>
      <c r="AI10" s="47"/>
      <c r="AJ10" s="47"/>
      <c r="AK10" s="2"/>
      <c r="AL10" s="47">
        <f>データ!U6</f>
        <v>1753</v>
      </c>
      <c r="AM10" s="47"/>
      <c r="AN10" s="47"/>
      <c r="AO10" s="47"/>
      <c r="AP10" s="47"/>
      <c r="AQ10" s="47"/>
      <c r="AR10" s="47"/>
      <c r="AS10" s="47"/>
      <c r="AT10" s="43">
        <f>データ!V6</f>
        <v>59.91</v>
      </c>
      <c r="AU10" s="43"/>
      <c r="AV10" s="43"/>
      <c r="AW10" s="43"/>
      <c r="AX10" s="43"/>
      <c r="AY10" s="43"/>
      <c r="AZ10" s="43"/>
      <c r="BA10" s="43"/>
      <c r="BB10" s="43">
        <f>データ!W6</f>
        <v>29.26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N1" workbookViewId="0">
      <selection activeCell="CQ8" sqref="CQ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75213</v>
      </c>
      <c r="D6" s="31">
        <f t="shared" si="3"/>
        <v>46</v>
      </c>
      <c r="E6" s="31">
        <f t="shared" si="3"/>
        <v>18</v>
      </c>
      <c r="F6" s="31">
        <f t="shared" si="3"/>
        <v>0</v>
      </c>
      <c r="G6" s="31">
        <f t="shared" si="3"/>
        <v>0</v>
      </c>
      <c r="H6" s="31" t="str">
        <f t="shared" si="3"/>
        <v>福島県　三春町</v>
      </c>
      <c r="I6" s="31" t="str">
        <f t="shared" si="3"/>
        <v>法適用</v>
      </c>
      <c r="J6" s="31" t="str">
        <f t="shared" si="3"/>
        <v>下水道事業</v>
      </c>
      <c r="K6" s="31" t="str">
        <f t="shared" si="3"/>
        <v>特定地域生活排水処理</v>
      </c>
      <c r="L6" s="31" t="str">
        <f t="shared" si="3"/>
        <v>K3</v>
      </c>
      <c r="M6" s="32" t="str">
        <f t="shared" si="3"/>
        <v>-</v>
      </c>
      <c r="N6" s="32">
        <f t="shared" si="3"/>
        <v>57.79</v>
      </c>
      <c r="O6" s="32">
        <f t="shared" si="3"/>
        <v>9.8000000000000007</v>
      </c>
      <c r="P6" s="32">
        <f t="shared" si="3"/>
        <v>100</v>
      </c>
      <c r="Q6" s="32">
        <f t="shared" si="3"/>
        <v>2916</v>
      </c>
      <c r="R6" s="32">
        <f t="shared" si="3"/>
        <v>18017</v>
      </c>
      <c r="S6" s="32">
        <f t="shared" si="3"/>
        <v>72.760000000000005</v>
      </c>
      <c r="T6" s="32">
        <f t="shared" si="3"/>
        <v>247.62</v>
      </c>
      <c r="U6" s="32">
        <f t="shared" si="3"/>
        <v>1753</v>
      </c>
      <c r="V6" s="32">
        <f t="shared" si="3"/>
        <v>59.91</v>
      </c>
      <c r="W6" s="32">
        <f t="shared" si="3"/>
        <v>29.26</v>
      </c>
      <c r="X6" s="33">
        <f>IF(X7="",NA(),X7)</f>
        <v>113.62</v>
      </c>
      <c r="Y6" s="33">
        <f t="shared" ref="Y6:AG6" si="4">IF(Y7="",NA(),Y7)</f>
        <v>104.41</v>
      </c>
      <c r="Z6" s="33">
        <f t="shared" si="4"/>
        <v>104.32</v>
      </c>
      <c r="AA6" s="33">
        <f t="shared" si="4"/>
        <v>101.81</v>
      </c>
      <c r="AB6" s="33">
        <f t="shared" si="4"/>
        <v>96.56</v>
      </c>
      <c r="AC6" s="33">
        <f t="shared" si="4"/>
        <v>94.37</v>
      </c>
      <c r="AD6" s="33">
        <f t="shared" si="4"/>
        <v>101.13</v>
      </c>
      <c r="AE6" s="33">
        <f t="shared" si="4"/>
        <v>97.09</v>
      </c>
      <c r="AF6" s="33">
        <f t="shared" si="4"/>
        <v>89.7</v>
      </c>
      <c r="AG6" s="33">
        <f t="shared" si="4"/>
        <v>90.66</v>
      </c>
      <c r="AH6" s="32" t="str">
        <f>IF(AH7="","",IF(AH7="-","【-】","【"&amp;SUBSTITUTE(TEXT(AH7,"#,##0.00"),"-","△")&amp;"】"))</f>
        <v>【85.19】</v>
      </c>
      <c r="AI6" s="32">
        <f>IF(AI7="",NA(),AI7)</f>
        <v>0</v>
      </c>
      <c r="AJ6" s="32">
        <f t="shared" ref="AJ6:AR6" si="5">IF(AJ7="",NA(),AJ7)</f>
        <v>0</v>
      </c>
      <c r="AK6" s="32">
        <f t="shared" si="5"/>
        <v>0</v>
      </c>
      <c r="AL6" s="32">
        <f t="shared" si="5"/>
        <v>0</v>
      </c>
      <c r="AM6" s="32">
        <f t="shared" si="5"/>
        <v>0</v>
      </c>
      <c r="AN6" s="33">
        <f t="shared" si="5"/>
        <v>123.55</v>
      </c>
      <c r="AO6" s="33">
        <f t="shared" si="5"/>
        <v>121.33</v>
      </c>
      <c r="AP6" s="33">
        <f t="shared" si="5"/>
        <v>42.06</v>
      </c>
      <c r="AQ6" s="33">
        <f t="shared" si="5"/>
        <v>76.069999999999993</v>
      </c>
      <c r="AR6" s="33">
        <f t="shared" si="5"/>
        <v>91.1</v>
      </c>
      <c r="AS6" s="32" t="str">
        <f>IF(AS7="","",IF(AS7="-","【-】","【"&amp;SUBSTITUTE(TEXT(AS7,"#,##0.00"),"-","△")&amp;"】"))</f>
        <v>【161.25】</v>
      </c>
      <c r="AT6" s="33">
        <f>IF(AT7="",NA(),AT7)</f>
        <v>1534.08</v>
      </c>
      <c r="AU6" s="33">
        <f t="shared" ref="AU6:BC6" si="6">IF(AU7="",NA(),AU7)</f>
        <v>1543.4</v>
      </c>
      <c r="AV6" s="33">
        <f t="shared" si="6"/>
        <v>1285.7</v>
      </c>
      <c r="AW6" s="33">
        <f t="shared" si="6"/>
        <v>575.32000000000005</v>
      </c>
      <c r="AX6" s="33">
        <f t="shared" si="6"/>
        <v>538.21</v>
      </c>
      <c r="AY6" s="33">
        <f t="shared" si="6"/>
        <v>318.07</v>
      </c>
      <c r="AZ6" s="33">
        <f t="shared" si="6"/>
        <v>378.53</v>
      </c>
      <c r="BA6" s="33">
        <f t="shared" si="6"/>
        <v>701.64</v>
      </c>
      <c r="BB6" s="33">
        <f t="shared" si="6"/>
        <v>377.59</v>
      </c>
      <c r="BC6" s="33">
        <f t="shared" si="6"/>
        <v>247.48</v>
      </c>
      <c r="BD6" s="32" t="str">
        <f>IF(BD7="","",IF(BD7="-","【-】","【"&amp;SUBSTITUTE(TEXT(BD7,"#,##0.00"),"-","△")&amp;"】"))</f>
        <v>【170.25】</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115.5</v>
      </c>
      <c r="BQ6" s="33">
        <f t="shared" ref="BQ6:BY6" si="8">IF(BQ7="",NA(),BQ7)</f>
        <v>104.99</v>
      </c>
      <c r="BR6" s="33">
        <f t="shared" si="8"/>
        <v>104.83</v>
      </c>
      <c r="BS6" s="33">
        <f t="shared" si="8"/>
        <v>101.99</v>
      </c>
      <c r="BT6" s="33">
        <f t="shared" si="8"/>
        <v>95.31</v>
      </c>
      <c r="BU6" s="33">
        <f t="shared" si="8"/>
        <v>61.59</v>
      </c>
      <c r="BV6" s="33">
        <f t="shared" si="8"/>
        <v>58.98</v>
      </c>
      <c r="BW6" s="33">
        <f t="shared" si="8"/>
        <v>58.78</v>
      </c>
      <c r="BX6" s="33">
        <f t="shared" si="8"/>
        <v>58.53</v>
      </c>
      <c r="BY6" s="33">
        <f t="shared" si="8"/>
        <v>57.93</v>
      </c>
      <c r="BZ6" s="32" t="str">
        <f>IF(BZ7="","",IF(BZ7="-","【-】","【"&amp;SUBSTITUTE(TEXT(BZ7,"#,##0.00"),"-","△")&amp;"】"))</f>
        <v>【60.44】</v>
      </c>
      <c r="CA6" s="33">
        <f>IF(CA7="",NA(),CA7)</f>
        <v>133.97</v>
      </c>
      <c r="CB6" s="33">
        <f t="shared" ref="CB6:CJ6" si="9">IF(CB7="",NA(),CB7)</f>
        <v>139.76</v>
      </c>
      <c r="CC6" s="33">
        <f t="shared" si="9"/>
        <v>106.05</v>
      </c>
      <c r="CD6" s="33">
        <f t="shared" si="9"/>
        <v>119.17</v>
      </c>
      <c r="CE6" s="33">
        <f t="shared" si="9"/>
        <v>127.82</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57.97</v>
      </c>
      <c r="CM6" s="33">
        <f t="shared" ref="CM6:CU6" si="10">IF(CM7="",NA(),CM7)</f>
        <v>58.72</v>
      </c>
      <c r="CN6" s="33">
        <f t="shared" si="10"/>
        <v>25.92</v>
      </c>
      <c r="CO6" s="33">
        <f t="shared" si="10"/>
        <v>76.459999999999994</v>
      </c>
      <c r="CP6" s="33">
        <f t="shared" si="10"/>
        <v>74.790000000000006</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3">
        <f>IF(DH7="",NA(),DH7)</f>
        <v>3.3</v>
      </c>
      <c r="DI6" s="33">
        <f t="shared" ref="DI6:DQ6" si="12">IF(DI7="",NA(),DI7)</f>
        <v>3.66</v>
      </c>
      <c r="DJ6" s="33">
        <f t="shared" si="12"/>
        <v>3.99</v>
      </c>
      <c r="DK6" s="33">
        <f t="shared" si="12"/>
        <v>4.24</v>
      </c>
      <c r="DL6" s="33">
        <f t="shared" si="12"/>
        <v>16.170000000000002</v>
      </c>
      <c r="DM6" s="33">
        <f t="shared" si="12"/>
        <v>6.72</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75213</v>
      </c>
      <c r="D7" s="35">
        <v>46</v>
      </c>
      <c r="E7" s="35">
        <v>18</v>
      </c>
      <c r="F7" s="35">
        <v>0</v>
      </c>
      <c r="G7" s="35">
        <v>0</v>
      </c>
      <c r="H7" s="35" t="s">
        <v>96</v>
      </c>
      <c r="I7" s="35" t="s">
        <v>97</v>
      </c>
      <c r="J7" s="35" t="s">
        <v>98</v>
      </c>
      <c r="K7" s="35" t="s">
        <v>99</v>
      </c>
      <c r="L7" s="35" t="s">
        <v>100</v>
      </c>
      <c r="M7" s="36" t="s">
        <v>101</v>
      </c>
      <c r="N7" s="36">
        <v>57.79</v>
      </c>
      <c r="O7" s="36">
        <v>9.8000000000000007</v>
      </c>
      <c r="P7" s="36">
        <v>100</v>
      </c>
      <c r="Q7" s="36">
        <v>2916</v>
      </c>
      <c r="R7" s="36">
        <v>18017</v>
      </c>
      <c r="S7" s="36">
        <v>72.760000000000005</v>
      </c>
      <c r="T7" s="36">
        <v>247.62</v>
      </c>
      <c r="U7" s="36">
        <v>1753</v>
      </c>
      <c r="V7" s="36">
        <v>59.91</v>
      </c>
      <c r="W7" s="36">
        <v>29.26</v>
      </c>
      <c r="X7" s="36">
        <v>113.62</v>
      </c>
      <c r="Y7" s="36">
        <v>104.41</v>
      </c>
      <c r="Z7" s="36">
        <v>104.32</v>
      </c>
      <c r="AA7" s="36">
        <v>101.81</v>
      </c>
      <c r="AB7" s="36">
        <v>96.56</v>
      </c>
      <c r="AC7" s="36">
        <v>94.37</v>
      </c>
      <c r="AD7" s="36">
        <v>101.13</v>
      </c>
      <c r="AE7" s="36">
        <v>97.09</v>
      </c>
      <c r="AF7" s="36">
        <v>89.7</v>
      </c>
      <c r="AG7" s="36">
        <v>90.66</v>
      </c>
      <c r="AH7" s="36">
        <v>85.19</v>
      </c>
      <c r="AI7" s="36">
        <v>0</v>
      </c>
      <c r="AJ7" s="36">
        <v>0</v>
      </c>
      <c r="AK7" s="36">
        <v>0</v>
      </c>
      <c r="AL7" s="36">
        <v>0</v>
      </c>
      <c r="AM7" s="36">
        <v>0</v>
      </c>
      <c r="AN7" s="36">
        <v>123.55</v>
      </c>
      <c r="AO7" s="36">
        <v>121.33</v>
      </c>
      <c r="AP7" s="36">
        <v>42.06</v>
      </c>
      <c r="AQ7" s="36">
        <v>76.069999999999993</v>
      </c>
      <c r="AR7" s="36">
        <v>91.1</v>
      </c>
      <c r="AS7" s="36">
        <v>161.25</v>
      </c>
      <c r="AT7" s="36">
        <v>1534.08</v>
      </c>
      <c r="AU7" s="36">
        <v>1543.4</v>
      </c>
      <c r="AV7" s="36">
        <v>1285.7</v>
      </c>
      <c r="AW7" s="36">
        <v>575.32000000000005</v>
      </c>
      <c r="AX7" s="36">
        <v>538.21</v>
      </c>
      <c r="AY7" s="36">
        <v>318.07</v>
      </c>
      <c r="AZ7" s="36">
        <v>378.53</v>
      </c>
      <c r="BA7" s="36">
        <v>701.64</v>
      </c>
      <c r="BB7" s="36">
        <v>377.59</v>
      </c>
      <c r="BC7" s="36">
        <v>247.48</v>
      </c>
      <c r="BD7" s="36">
        <v>170.25</v>
      </c>
      <c r="BE7" s="36">
        <v>0</v>
      </c>
      <c r="BF7" s="36">
        <v>0</v>
      </c>
      <c r="BG7" s="36">
        <v>0</v>
      </c>
      <c r="BH7" s="36">
        <v>0</v>
      </c>
      <c r="BI7" s="36">
        <v>0</v>
      </c>
      <c r="BJ7" s="36">
        <v>442.18</v>
      </c>
      <c r="BK7" s="36">
        <v>421.01</v>
      </c>
      <c r="BL7" s="36">
        <v>430.64</v>
      </c>
      <c r="BM7" s="36">
        <v>446.63</v>
      </c>
      <c r="BN7" s="36">
        <v>416.91</v>
      </c>
      <c r="BO7" s="36">
        <v>375.36</v>
      </c>
      <c r="BP7" s="36">
        <v>115.5</v>
      </c>
      <c r="BQ7" s="36">
        <v>104.99</v>
      </c>
      <c r="BR7" s="36">
        <v>104.83</v>
      </c>
      <c r="BS7" s="36">
        <v>101.99</v>
      </c>
      <c r="BT7" s="36">
        <v>95.31</v>
      </c>
      <c r="BU7" s="36">
        <v>61.59</v>
      </c>
      <c r="BV7" s="36">
        <v>58.98</v>
      </c>
      <c r="BW7" s="36">
        <v>58.78</v>
      </c>
      <c r="BX7" s="36">
        <v>58.53</v>
      </c>
      <c r="BY7" s="36">
        <v>57.93</v>
      </c>
      <c r="BZ7" s="36">
        <v>60.44</v>
      </c>
      <c r="CA7" s="36">
        <v>133.97</v>
      </c>
      <c r="CB7" s="36">
        <v>139.76</v>
      </c>
      <c r="CC7" s="36">
        <v>106.05</v>
      </c>
      <c r="CD7" s="36">
        <v>119.17</v>
      </c>
      <c r="CE7" s="36">
        <v>127.82</v>
      </c>
      <c r="CF7" s="36">
        <v>242.92</v>
      </c>
      <c r="CG7" s="36">
        <v>253.84</v>
      </c>
      <c r="CH7" s="36">
        <v>257.02999999999997</v>
      </c>
      <c r="CI7" s="36">
        <v>266.57</v>
      </c>
      <c r="CJ7" s="36">
        <v>276.93</v>
      </c>
      <c r="CK7" s="36">
        <v>267.61</v>
      </c>
      <c r="CL7" s="36">
        <v>57.97</v>
      </c>
      <c r="CM7" s="36">
        <v>58.72</v>
      </c>
      <c r="CN7" s="36">
        <v>25.92</v>
      </c>
      <c r="CO7" s="36">
        <v>76.459999999999994</v>
      </c>
      <c r="CP7" s="36">
        <v>74.790000000000006</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v>3.3</v>
      </c>
      <c r="DI7" s="36">
        <v>3.66</v>
      </c>
      <c r="DJ7" s="36">
        <v>3.99</v>
      </c>
      <c r="DK7" s="36">
        <v>4.24</v>
      </c>
      <c r="DL7" s="36">
        <v>16.170000000000002</v>
      </c>
      <c r="DM7" s="36">
        <v>6.72</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2016-02-15T04:21:18Z</cp:lastPrinted>
  <dcterms:created xsi:type="dcterms:W3CDTF">2016-02-03T07:50:12Z</dcterms:created>
  <dcterms:modified xsi:type="dcterms:W3CDTF">2016-02-15T04:24:38Z</dcterms:modified>
  <cp:category/>
</cp:coreProperties>
</file>