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00545\Desktop\"/>
    </mc:Choice>
  </mc:AlternateContent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Y8" i="4" s="1"/>
  <c r="R6" i="5"/>
  <c r="Q6" i="5"/>
  <c r="P6" i="5"/>
  <c r="O6" i="5"/>
  <c r="N6" i="5"/>
  <c r="M6" i="5"/>
  <c r="L6" i="5"/>
  <c r="K6" i="5"/>
  <c r="R8" i="4" s="1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Q8" i="4"/>
  <c r="AI8" i="4"/>
  <c r="Z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<sst xmlns="http://schemas.openxmlformats.org/spreadsheetml/2006/main" count="218" uniqueCount="108">
  <si>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</si>
  <si>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</si>
  <si>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</si>
  <si>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</si>
  <si>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</si>
  <si>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</si>
  <si>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</si>
  <si>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</si>
  <si>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</si>
  <si>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</si>
  <si>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</si>
  <si>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</si>
  <si>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</si>
  <si>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</si>
  <si>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</si>
  <si>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</si>
  <si>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</si>
  <si>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</si>
  <si>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</si>
  <si>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</si>
  <si>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</si>
  <si>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</si>
  <si>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</si>
  <si>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</si>
  <si>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</si>
  <si>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</si>
  <si>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</si>
  <si>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</si>
  <si>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</si>
  <si>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</si>
  <si>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</si>
  <si>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</si>
  <si>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</si>
  <si>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</si>
  <si>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</si>
  <si>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</si>
  <si>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</si>
  <si>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</si>
  <si>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</si>
  <si>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</si>
  <si>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</si>
  <si>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</si>
  <si>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</si>
  <si>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</si>
  <si>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</si>
  <si>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</si>
  <si>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</si>
  <si>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</si>
  <si>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</si>
  <si>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</si>
  <si>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</si>
  <si>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</si>
  <si>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</si>
  <si>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</si>
  <si>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</si>
  <si>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</si>
  <si>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</si>
  <si>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</si>
  <si>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</si>
  <si>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</si>
  <si>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</si>
  <si>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</si>
  <si>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</si>
  <si>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</si>
  <si>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</si>
  <si>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</si>
  <si>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</si>
  <si>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</si>
  <si>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</si>
  <si>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</si>
  <si>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</si>
  <si>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</si>
  <si>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</si>
  <si>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</si>
  <si>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</si>
  <si>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</si>
  <si>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</si>
  <si>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</si>
  <si>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</si>
  <si>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</si>
  <si>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</si>
  <si>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</si>
  <si>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</si>
  <si>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</si>
  <si>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</si>
  <si>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</si>
  <si>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</si>
  <si>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</si>
  <si>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</si>
  <si>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</si>
  <si>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</si>
  <si>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</si>
  <si>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</si>
  <si>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白河市</t>
  </si>
  <si>
    <t>法非適用</t>
  </si>
  <si>
    <t>水道事業</t>
  </si>
  <si>
    <t>簡易水道事業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</si>
  <si>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</si>
  <si>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</si>
  <si>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</si>
  <si>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</si>
  <si>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</si>
  <si>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</si>
  <si>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</si>
  <si>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</si>
  <si>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国の補助事業を活用した石綿管の更新を行っているため、管路更新率は平均を上回る結果となっている。
　また、固定資産調査を行った結果を活用し、管路更新計画を策定する必要がある。</t>
    <rPh sb="27" eb="29">
      <t>カンロ</t>
    </rPh>
    <rPh sb="29" eb="31">
      <t>コウシン</t>
    </rPh>
    <rPh sb="31" eb="32">
      <t>リツ</t>
    </rPh>
    <rPh sb="33" eb="35">
      <t>ヘイキン</t>
    </rPh>
    <rPh sb="36" eb="38">
      <t>ウワマワ</t>
    </rPh>
    <rPh sb="39" eb="41">
      <t>ケッカ</t>
    </rPh>
    <rPh sb="53" eb="55">
      <t>コテイ</t>
    </rPh>
    <rPh sb="55" eb="57">
      <t>シサン</t>
    </rPh>
    <rPh sb="57" eb="59">
      <t>チョウサ</t>
    </rPh>
    <rPh sb="60" eb="61">
      <t>オコナ</t>
    </rPh>
    <rPh sb="63" eb="65">
      <t>ケッカ</t>
    </rPh>
    <rPh sb="66" eb="68">
      <t>カツヨウ</t>
    </rPh>
    <rPh sb="70" eb="72">
      <t>カンロ</t>
    </rPh>
    <rPh sb="72" eb="74">
      <t>コウシン</t>
    </rPh>
    <rPh sb="74" eb="76">
      <t>ケイカク</t>
    </rPh>
    <rPh sb="77" eb="79">
      <t>サクテイ</t>
    </rPh>
    <rPh sb="81" eb="83">
      <t>ヒツヨウ</t>
    </rPh>
    <phoneticPr fontId="4"/>
  </si>
  <si>
    <t>　一般会計からの繰入金に依存していることから、収益的収支比率、料金回収率どちらも、類似団体平均値より高くなっている。
　企業債残高対給水収益比率は、平均値より上回っている状況にあるため、新規発行企業債を抑え、残高を抑制する必要がある。
 また、施設使用率は、類似団体平均より下回っているため、遊休施設の解消を図るとともに、経費の削減に努める必要がある。</t>
    <rPh sb="23" eb="26">
      <t>シュウエキテキ</t>
    </rPh>
    <rPh sb="26" eb="28">
      <t>シュウシ</t>
    </rPh>
    <rPh sb="28" eb="30">
      <t>ヒリツ</t>
    </rPh>
    <rPh sb="31" eb="33">
      <t>リョウキン</t>
    </rPh>
    <rPh sb="33" eb="35">
      <t>カイシュウ</t>
    </rPh>
    <rPh sb="35" eb="36">
      <t>リツ</t>
    </rPh>
    <rPh sb="41" eb="43">
      <t>ルイジ</t>
    </rPh>
    <rPh sb="43" eb="45">
      <t>ダンタイ</t>
    </rPh>
    <rPh sb="45" eb="48">
      <t>ヘイキンチ</t>
    </rPh>
    <rPh sb="50" eb="51">
      <t>タカ</t>
    </rPh>
    <rPh sb="60" eb="62">
      <t>キギョウ</t>
    </rPh>
    <rPh sb="62" eb="63">
      <t>サイ</t>
    </rPh>
    <rPh sb="63" eb="65">
      <t>ザンダカ</t>
    </rPh>
    <rPh sb="65" eb="66">
      <t>タイ</t>
    </rPh>
    <rPh sb="66" eb="68">
      <t>キュウスイ</t>
    </rPh>
    <rPh sb="68" eb="70">
      <t>シュウエキ</t>
    </rPh>
    <rPh sb="70" eb="72">
      <t>ヒリツ</t>
    </rPh>
    <rPh sb="74" eb="77">
      <t>ヘイキンチ</t>
    </rPh>
    <rPh sb="79" eb="81">
      <t>ウワマワ</t>
    </rPh>
    <rPh sb="85" eb="87">
      <t>ジョウキョウ</t>
    </rPh>
    <rPh sb="93" eb="95">
      <t>シンキ</t>
    </rPh>
    <rPh sb="95" eb="97">
      <t>ハッコウ</t>
    </rPh>
    <rPh sb="97" eb="99">
      <t>キギョウ</t>
    </rPh>
    <rPh sb="99" eb="100">
      <t>サイ</t>
    </rPh>
    <rPh sb="101" eb="102">
      <t>オサ</t>
    </rPh>
    <rPh sb="104" eb="106">
      <t>ザンダカ</t>
    </rPh>
    <rPh sb="107" eb="109">
      <t>ヨクセイ</t>
    </rPh>
    <rPh sb="111" eb="113">
      <t>ヒツヨウ</t>
    </rPh>
    <rPh sb="122" eb="124">
      <t>シセツ</t>
    </rPh>
    <rPh sb="124" eb="126">
      <t>シヨウ</t>
    </rPh>
    <rPh sb="126" eb="127">
      <t>リツ</t>
    </rPh>
    <rPh sb="129" eb="131">
      <t>ルイジ</t>
    </rPh>
    <rPh sb="131" eb="133">
      <t>ダンタイ</t>
    </rPh>
    <rPh sb="133" eb="135">
      <t>ヘイキン</t>
    </rPh>
    <rPh sb="137" eb="139">
      <t>シタマワ</t>
    </rPh>
    <rPh sb="146" eb="148">
      <t>ユウキュウ</t>
    </rPh>
    <rPh sb="148" eb="150">
      <t>シセツ</t>
    </rPh>
    <rPh sb="151" eb="153">
      <t>カイショウ</t>
    </rPh>
    <rPh sb="154" eb="155">
      <t>ハカ</t>
    </rPh>
    <rPh sb="161" eb="163">
      <t>ケイヒ</t>
    </rPh>
    <rPh sb="164" eb="166">
      <t>サクゲン</t>
    </rPh>
    <rPh sb="167" eb="168">
      <t>ツト</t>
    </rPh>
    <rPh sb="170" eb="172">
      <t>ヒツヨウ</t>
    </rPh>
    <phoneticPr fontId="4"/>
  </si>
  <si>
    <t>　企業債残高対給水収益比率が類似団体平均より上回っており、有収率については大幅に減少していることから、企業債の償還計画と費用・技術面からの視点に基づいた、計画的な施設改修等により、安心・安全な水の供給に努め、持続可能な事業運営を図る。</t>
    <rPh sb="1" eb="3">
      <t>キギョウ</t>
    </rPh>
    <rPh sb="3" eb="4">
      <t>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rPh sb="14" eb="16">
      <t>ルイジ</t>
    </rPh>
    <rPh sb="16" eb="18">
      <t>ダンタイ</t>
    </rPh>
    <rPh sb="18" eb="20">
      <t>ヘイキン</t>
    </rPh>
    <rPh sb="22" eb="23">
      <t>ウエ</t>
    </rPh>
    <rPh sb="23" eb="24">
      <t>マワ</t>
    </rPh>
    <rPh sb="29" eb="30">
      <t>ユウ</t>
    </rPh>
    <rPh sb="30" eb="31">
      <t>シュウ</t>
    </rPh>
    <rPh sb="31" eb="32">
      <t>リツ</t>
    </rPh>
    <rPh sb="37" eb="39">
      <t>オオハバ</t>
    </rPh>
    <rPh sb="40" eb="42">
      <t>ゲンショウ</t>
    </rPh>
    <rPh sb="51" eb="53">
      <t>キギョウ</t>
    </rPh>
    <rPh sb="53" eb="54">
      <t>サイ</t>
    </rPh>
    <rPh sb="55" eb="57">
      <t>ショウカン</t>
    </rPh>
    <rPh sb="57" eb="59">
      <t>ケイカク</t>
    </rPh>
    <rPh sb="60" eb="62">
      <t>ヒヨウ</t>
    </rPh>
    <rPh sb="63" eb="65">
      <t>ギジュツ</t>
    </rPh>
    <rPh sb="65" eb="66">
      <t>メン</t>
    </rPh>
    <rPh sb="69" eb="71">
      <t>シテン</t>
    </rPh>
    <rPh sb="72" eb="73">
      <t>モト</t>
    </rPh>
    <rPh sb="77" eb="80">
      <t>ケイカクテキ</t>
    </rPh>
    <rPh sb="81" eb="83">
      <t>シセツ</t>
    </rPh>
    <rPh sb="83" eb="86">
      <t>カイシュウトウ</t>
    </rPh>
    <rPh sb="90" eb="92">
      <t>アンシン</t>
    </rPh>
    <rPh sb="93" eb="95">
      <t>アンゼン</t>
    </rPh>
    <rPh sb="96" eb="97">
      <t>ミズ</t>
    </rPh>
    <rPh sb="98" eb="100">
      <t>キョウキュウ</t>
    </rPh>
    <rPh sb="101" eb="102">
      <t>ツト</t>
    </rPh>
    <rPh sb="104" eb="106">
      <t>ジゾク</t>
    </rPh>
    <rPh sb="106" eb="108">
      <t>カノウ</t>
    </rPh>
    <rPh sb="109" eb="111">
      <t>ジギョウ</t>
    </rPh>
    <rPh sb="111" eb="113">
      <t>ウンエイ</t>
    </rPh>
    <rPh sb="114" eb="115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</si>
</sst>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2.42</c:v>
                </c:pt>
                <c:pt idx="1">
                  <c:v>0.48</c:v>
                </c:pt>
                <c:pt idx="2">
                  <c:v>1.67</c:v>
                </c:pt>
                <c:pt idx="3">
                  <c:v>1.1399999999999999</c:v>
                </c:pt>
                <c:pt idx="4">
                  <c:v>1.02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62360"/>
        <c:axId val="146862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0.62</c:v>
                </c:pt>
                <c:pt idx="1">
                  <c:v>0.59</c:v>
                </c:pt>
                <c:pt idx="2">
                  <c:v>0.64</c:v>
                </c:pt>
                <c:pt idx="3">
                  <c:v>0.55000000000000004</c:v>
                </c:pt>
                <c:pt idx="4">
                  <c:v>0.76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62360"/>
        <c:axId val="146862744"/>
      </c:lineChart>
      <c:dateAx>
        <c:axId val="146862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862744"/>
        <c:crosses val="autoZero"/>
        <c:auto val="1"/>
        <c:lblOffset val="100"/>
        <c:baseTimeUnit val="years"/>
      </c:dateAx>
      <c:valAx>
        <c:axId val="146862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862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51.26</c:v>
                </c:pt>
                <c:pt idx="1">
                  <c:v>54.27</c:v>
                </c:pt>
                <c:pt idx="2">
                  <c:v>50.83</c:v>
                </c:pt>
                <c:pt idx="3">
                  <c:v>54.5</c:v>
                </c:pt>
                <c:pt idx="4">
                  <c:v>57.46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737952"/>
        <c:axId val="147737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64.3</c:v>
                </c:pt>
                <c:pt idx="1">
                  <c:v>63.99</c:v>
                </c:pt>
                <c:pt idx="2">
                  <c:v>62.01</c:v>
                </c:pt>
                <c:pt idx="3">
                  <c:v>60.68</c:v>
                </c:pt>
                <c:pt idx="4">
                  <c:v>58.1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37952"/>
        <c:axId val="147737560"/>
      </c:lineChart>
      <c:dateAx>
        <c:axId val="147737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737560"/>
        <c:crosses val="autoZero"/>
        <c:auto val="1"/>
        <c:lblOffset val="100"/>
        <c:baseTimeUnit val="years"/>
      </c:dateAx>
      <c:valAx>
        <c:axId val="147737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737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78.930000000000007</c:v>
                </c:pt>
                <c:pt idx="1">
                  <c:v>75.27</c:v>
                </c:pt>
                <c:pt idx="2">
                  <c:v>78.599999999999994</c:v>
                </c:pt>
                <c:pt idx="3">
                  <c:v>82.11</c:v>
                </c:pt>
                <c:pt idx="4">
                  <c:v>69.39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590256"/>
        <c:axId val="221590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76.38</c:v>
                </c:pt>
                <c:pt idx="1">
                  <c:v>76.260000000000005</c:v>
                </c:pt>
                <c:pt idx="2">
                  <c:v>75.8</c:v>
                </c:pt>
                <c:pt idx="3">
                  <c:v>75.760000000000005</c:v>
                </c:pt>
                <c:pt idx="4">
                  <c:v>76.69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590256"/>
        <c:axId val="221590648"/>
      </c:lineChart>
      <c:dateAx>
        <c:axId val="221590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590648"/>
        <c:crosses val="autoZero"/>
        <c:auto val="1"/>
        <c:lblOffset val="100"/>
        <c:baseTimeUnit val="years"/>
      </c:dateAx>
      <c:valAx>
        <c:axId val="221590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590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106.8</c:v>
                </c:pt>
                <c:pt idx="1">
                  <c:v>100.51</c:v>
                </c:pt>
                <c:pt idx="2">
                  <c:v>76.459999999999994</c:v>
                </c:pt>
                <c:pt idx="3">
                  <c:v>89.87</c:v>
                </c:pt>
                <c:pt idx="4">
                  <c:v>69.55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361304"/>
        <c:axId val="22162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76.64</c:v>
                </c:pt>
                <c:pt idx="1">
                  <c:v>75.91</c:v>
                </c:pt>
                <c:pt idx="2">
                  <c:v>77.19</c:v>
                </c:pt>
                <c:pt idx="3">
                  <c:v>77.48</c:v>
                </c:pt>
                <c:pt idx="4">
                  <c:v>75.34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361304"/>
        <c:axId val="221629872"/>
      </c:lineChart>
      <c:dateAx>
        <c:axId val="221361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629872"/>
        <c:crosses val="autoZero"/>
        <c:auto val="1"/>
        <c:lblOffset val="100"/>
        <c:baseTimeUnit val="years"/>
      </c:dateAx>
      <c:valAx>
        <c:axId val="22162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3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131768"/>
        <c:axId val="221124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131768"/>
        <c:axId val="221124560"/>
      </c:lineChart>
      <c:dateAx>
        <c:axId val="221131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124560"/>
        <c:crosses val="autoZero"/>
        <c:auto val="1"/>
        <c:lblOffset val="100"/>
        <c:baseTimeUnit val="years"/>
      </c:dateAx>
      <c:valAx>
        <c:axId val="221124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131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289920"/>
        <c:axId val="14773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289920"/>
        <c:axId val="147736384"/>
      </c:lineChart>
      <c:dateAx>
        <c:axId val="221289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736384"/>
        <c:crosses val="autoZero"/>
        <c:auto val="1"/>
        <c:lblOffset val="100"/>
        <c:baseTimeUnit val="years"/>
      </c:dateAx>
      <c:valAx>
        <c:axId val="14773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289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300480"/>
        <c:axId val="221300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300480"/>
        <c:axId val="221300872"/>
      </c:lineChart>
      <c:dateAx>
        <c:axId val="221300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300872"/>
        <c:crosses val="autoZero"/>
        <c:auto val="1"/>
        <c:lblOffset val="100"/>
        <c:baseTimeUnit val="years"/>
      </c:dateAx>
      <c:valAx>
        <c:axId val="221300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300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302440"/>
        <c:axId val="221302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302440"/>
        <c:axId val="221302832"/>
      </c:lineChart>
      <c:dateAx>
        <c:axId val="221302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302832"/>
        <c:crosses val="autoZero"/>
        <c:auto val="1"/>
        <c:lblOffset val="100"/>
        <c:baseTimeUnit val="years"/>
      </c:dateAx>
      <c:valAx>
        <c:axId val="221302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302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1441.97</c:v>
                </c:pt>
                <c:pt idx="1">
                  <c:v>1284.1600000000001</c:v>
                </c:pt>
                <c:pt idx="2">
                  <c:v>1487.69</c:v>
                </c:pt>
                <c:pt idx="3">
                  <c:v>1438.94</c:v>
                </c:pt>
                <c:pt idx="4">
                  <c:v>1482.05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632744"/>
        <c:axId val="221633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1355.28</c:v>
                </c:pt>
                <c:pt idx="1">
                  <c:v>1321.78</c:v>
                </c:pt>
                <c:pt idx="2">
                  <c:v>1326.51</c:v>
                </c:pt>
                <c:pt idx="3">
                  <c:v>1285.3599999999999</c:v>
                </c:pt>
                <c:pt idx="4">
                  <c:v>1280.18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632744"/>
        <c:axId val="221633136"/>
      </c:lineChart>
      <c:dateAx>
        <c:axId val="221632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633136"/>
        <c:crosses val="autoZero"/>
        <c:auto val="1"/>
        <c:lblOffset val="100"/>
        <c:baseTimeUnit val="years"/>
      </c:dateAx>
      <c:valAx>
        <c:axId val="221633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632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49.84</c:v>
                </c:pt>
                <c:pt idx="1">
                  <c:v>63.02</c:v>
                </c:pt>
                <c:pt idx="2">
                  <c:v>63.43</c:v>
                </c:pt>
                <c:pt idx="3">
                  <c:v>62.53</c:v>
                </c:pt>
                <c:pt idx="4">
                  <c:v>56.43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300088"/>
        <c:axId val="221299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54.56</c:v>
                </c:pt>
                <c:pt idx="1">
                  <c:v>54.57</c:v>
                </c:pt>
                <c:pt idx="2">
                  <c:v>54.4</c:v>
                </c:pt>
                <c:pt idx="3">
                  <c:v>54.45</c:v>
                </c:pt>
                <c:pt idx="4">
                  <c:v>53.62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300088"/>
        <c:axId val="221299696"/>
      </c:lineChart>
      <c:dateAx>
        <c:axId val="221300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299696"/>
        <c:crosses val="autoZero"/>
        <c:auto val="1"/>
        <c:lblOffset val="100"/>
        <c:baseTimeUnit val="years"/>
      </c:dateAx>
      <c:valAx>
        <c:axId val="221299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300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223.56</c:v>
                </c:pt>
                <c:pt idx="1">
                  <c:v>198.47</c:v>
                </c:pt>
                <c:pt idx="2">
                  <c:v>195.78</c:v>
                </c:pt>
                <c:pt idx="3">
                  <c:v>182.95</c:v>
                </c:pt>
                <c:pt idx="4">
                  <c:v>226.79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634704"/>
        <c:axId val="221635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314.44</c:v>
                </c:pt>
                <c:pt idx="1">
                  <c:v>318.02999999999997</c:v>
                </c:pt>
                <c:pt idx="2">
                  <c:v>325.14</c:v>
                </c:pt>
                <c:pt idx="3">
                  <c:v>332.75</c:v>
                </c:pt>
                <c:pt idx="4">
                  <c:v>287.7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634704"/>
        <c:axId val="221635096"/>
      </c:lineChart>
      <c:dateAx>
        <c:axId val="221634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635096"/>
        <c:crosses val="autoZero"/>
        <c:auto val="1"/>
        <c:lblOffset val="100"/>
        <c:baseTimeUnit val="years"/>
      </c:dateAx>
      <c:valAx>
        <c:axId val="221635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1634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H58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福島県　白河市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D2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62754</v>
      </c>
      <c r="AJ8" s="74"/>
      <c r="AK8" s="74"/>
      <c r="AL8" s="74"/>
      <c r="AM8" s="74"/>
      <c r="AN8" s="74"/>
      <c r="AO8" s="74"/>
      <c r="AP8" s="75"/>
      <c r="AQ8" s="56">
        <f>データ!R6</f>
        <v>305.32</v>
      </c>
      <c r="AR8" s="56"/>
      <c r="AS8" s="56"/>
      <c r="AT8" s="56"/>
      <c r="AU8" s="56"/>
      <c r="AV8" s="56"/>
      <c r="AW8" s="56"/>
      <c r="AX8" s="56"/>
      <c r="AY8" s="56">
        <f>データ!S6</f>
        <v>205.54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16.079999999999998</v>
      </c>
      <c r="S10" s="56"/>
      <c r="T10" s="56"/>
      <c r="U10" s="56"/>
      <c r="V10" s="56"/>
      <c r="W10" s="56"/>
      <c r="X10" s="56"/>
      <c r="Y10" s="56"/>
      <c r="Z10" s="64">
        <f>データ!P6</f>
        <v>2235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9977</v>
      </c>
      <c r="AJ10" s="64"/>
      <c r="AK10" s="64"/>
      <c r="AL10" s="64"/>
      <c r="AM10" s="64"/>
      <c r="AN10" s="64"/>
      <c r="AO10" s="64"/>
      <c r="AP10" s="64"/>
      <c r="AQ10" s="56">
        <f>データ!U6</f>
        <v>52.89</v>
      </c>
      <c r="AR10" s="56"/>
      <c r="AS10" s="56"/>
      <c r="AT10" s="56"/>
      <c r="AU10" s="56"/>
      <c r="AV10" s="56"/>
      <c r="AW10" s="56"/>
      <c r="AX10" s="56"/>
      <c r="AY10" s="56">
        <f>データ!V6</f>
        <v>188.64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106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105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107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72052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福島県　白河市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16.079999999999998</v>
      </c>
      <c r="P6" s="32">
        <f t="shared" si="3"/>
        <v>2235</v>
      </c>
      <c r="Q6" s="32">
        <f t="shared" si="3"/>
        <v>62754</v>
      </c>
      <c r="R6" s="32">
        <f t="shared" si="3"/>
        <v>305.32</v>
      </c>
      <c r="S6" s="32">
        <f t="shared" si="3"/>
        <v>205.54</v>
      </c>
      <c r="T6" s="32">
        <f t="shared" si="3"/>
        <v>9977</v>
      </c>
      <c r="U6" s="32">
        <f t="shared" si="3"/>
        <v>52.89</v>
      </c>
      <c r="V6" s="32">
        <f t="shared" si="3"/>
        <v>188.64</v>
      </c>
      <c r="W6" s="33">
        <f>IF(W7="",NA(),W7)</f>
        <v>106.8</v>
      </c>
      <c r="X6" s="33">
        <f t="shared" ref="X6:AF6" si="4">IF(X7="",NA(),X7)</f>
        <v>100.51</v>
      </c>
      <c r="Y6" s="33">
        <f t="shared" si="4"/>
        <v>76.459999999999994</v>
      </c>
      <c r="Z6" s="33">
        <f t="shared" si="4"/>
        <v>89.87</v>
      </c>
      <c r="AA6" s="33">
        <f t="shared" si="4"/>
        <v>69.55</v>
      </c>
      <c r="AB6" s="33">
        <f t="shared" si="4"/>
        <v>76.64</v>
      </c>
      <c r="AC6" s="33">
        <f t="shared" si="4"/>
        <v>75.91</v>
      </c>
      <c r="AD6" s="33">
        <f t="shared" si="4"/>
        <v>77.19</v>
      </c>
      <c r="AE6" s="33">
        <f t="shared" si="4"/>
        <v>77.48</v>
      </c>
      <c r="AF6" s="33">
        <f t="shared" si="4"/>
        <v>75.34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1441.97</v>
      </c>
      <c r="BE6" s="33">
        <f t="shared" ref="BE6:BM6" si="7">IF(BE7="",NA(),BE7)</f>
        <v>1284.1600000000001</v>
      </c>
      <c r="BF6" s="33">
        <f t="shared" si="7"/>
        <v>1487.69</v>
      </c>
      <c r="BG6" s="33">
        <f t="shared" si="7"/>
        <v>1438.94</v>
      </c>
      <c r="BH6" s="33">
        <f t="shared" si="7"/>
        <v>1482.05</v>
      </c>
      <c r="BI6" s="33">
        <f t="shared" si="7"/>
        <v>1355.28</v>
      </c>
      <c r="BJ6" s="33">
        <f t="shared" si="7"/>
        <v>1321.78</v>
      </c>
      <c r="BK6" s="33">
        <f t="shared" si="7"/>
        <v>1326.51</v>
      </c>
      <c r="BL6" s="33">
        <f t="shared" si="7"/>
        <v>1285.3599999999999</v>
      </c>
      <c r="BM6" s="33">
        <f t="shared" si="7"/>
        <v>1280.18</v>
      </c>
      <c r="BN6" s="32" t="str">
        <f>IF(BN7="","",IF(BN7="-","【-】","【"&amp;SUBSTITUTE(TEXT(BN7,"#,##0.00"),"-","△")&amp;"】"))</f>
        <v>【1,242.90】</v>
      </c>
      <c r="BO6" s="33">
        <f>IF(BO7="",NA(),BO7)</f>
        <v>49.84</v>
      </c>
      <c r="BP6" s="33">
        <f t="shared" ref="BP6:BX6" si="8">IF(BP7="",NA(),BP7)</f>
        <v>63.02</v>
      </c>
      <c r="BQ6" s="33">
        <f t="shared" si="8"/>
        <v>63.43</v>
      </c>
      <c r="BR6" s="33">
        <f t="shared" si="8"/>
        <v>62.53</v>
      </c>
      <c r="BS6" s="33">
        <f t="shared" si="8"/>
        <v>56.43</v>
      </c>
      <c r="BT6" s="33">
        <f t="shared" si="8"/>
        <v>54.56</v>
      </c>
      <c r="BU6" s="33">
        <f t="shared" si="8"/>
        <v>54.57</v>
      </c>
      <c r="BV6" s="33">
        <f t="shared" si="8"/>
        <v>54.4</v>
      </c>
      <c r="BW6" s="33">
        <f t="shared" si="8"/>
        <v>54.45</v>
      </c>
      <c r="BX6" s="33">
        <f t="shared" si="8"/>
        <v>53.62</v>
      </c>
      <c r="BY6" s="32" t="str">
        <f>IF(BY7="","",IF(BY7="-","【-】","【"&amp;SUBSTITUTE(TEXT(BY7,"#,##0.00"),"-","△")&amp;"】"))</f>
        <v>【33.35】</v>
      </c>
      <c r="BZ6" s="33">
        <f>IF(BZ7="",NA(),BZ7)</f>
        <v>223.56</v>
      </c>
      <c r="CA6" s="33">
        <f t="shared" ref="CA6:CI6" si="9">IF(CA7="",NA(),CA7)</f>
        <v>198.47</v>
      </c>
      <c r="CB6" s="33">
        <f t="shared" si="9"/>
        <v>195.78</v>
      </c>
      <c r="CC6" s="33">
        <f t="shared" si="9"/>
        <v>182.95</v>
      </c>
      <c r="CD6" s="33">
        <f t="shared" si="9"/>
        <v>226.79</v>
      </c>
      <c r="CE6" s="33">
        <f t="shared" si="9"/>
        <v>314.44</v>
      </c>
      <c r="CF6" s="33">
        <f t="shared" si="9"/>
        <v>318.02999999999997</v>
      </c>
      <c r="CG6" s="33">
        <f t="shared" si="9"/>
        <v>325.14</v>
      </c>
      <c r="CH6" s="33">
        <f t="shared" si="9"/>
        <v>332.75</v>
      </c>
      <c r="CI6" s="33">
        <f t="shared" si="9"/>
        <v>287.7</v>
      </c>
      <c r="CJ6" s="32" t="str">
        <f>IF(CJ7="","",IF(CJ7="-","【-】","【"&amp;SUBSTITUTE(TEXT(CJ7,"#,##0.00"),"-","△")&amp;"】"))</f>
        <v>【524.69】</v>
      </c>
      <c r="CK6" s="33">
        <f>IF(CK7="",NA(),CK7)</f>
        <v>51.26</v>
      </c>
      <c r="CL6" s="33">
        <f t="shared" ref="CL6:CT6" si="10">IF(CL7="",NA(),CL7)</f>
        <v>54.27</v>
      </c>
      <c r="CM6" s="33">
        <f t="shared" si="10"/>
        <v>50.83</v>
      </c>
      <c r="CN6" s="33">
        <f t="shared" si="10"/>
        <v>54.5</v>
      </c>
      <c r="CO6" s="33">
        <f t="shared" si="10"/>
        <v>57.46</v>
      </c>
      <c r="CP6" s="33">
        <f t="shared" si="10"/>
        <v>64.3</v>
      </c>
      <c r="CQ6" s="33">
        <f t="shared" si="10"/>
        <v>63.99</v>
      </c>
      <c r="CR6" s="33">
        <f t="shared" si="10"/>
        <v>62.01</v>
      </c>
      <c r="CS6" s="33">
        <f t="shared" si="10"/>
        <v>60.68</v>
      </c>
      <c r="CT6" s="33">
        <f t="shared" si="10"/>
        <v>58.1</v>
      </c>
      <c r="CU6" s="32" t="str">
        <f>IF(CU7="","",IF(CU7="-","【-】","【"&amp;SUBSTITUTE(TEXT(CU7,"#,##0.00"),"-","△")&amp;"】"))</f>
        <v>【57.58】</v>
      </c>
      <c r="CV6" s="33">
        <f>IF(CV7="",NA(),CV7)</f>
        <v>78.930000000000007</v>
      </c>
      <c r="CW6" s="33">
        <f t="shared" ref="CW6:DE6" si="11">IF(CW7="",NA(),CW7)</f>
        <v>75.27</v>
      </c>
      <c r="CX6" s="33">
        <f t="shared" si="11"/>
        <v>78.599999999999994</v>
      </c>
      <c r="CY6" s="33">
        <f t="shared" si="11"/>
        <v>82.11</v>
      </c>
      <c r="CZ6" s="33">
        <f t="shared" si="11"/>
        <v>69.39</v>
      </c>
      <c r="DA6" s="33">
        <f t="shared" si="11"/>
        <v>76.38</v>
      </c>
      <c r="DB6" s="33">
        <f t="shared" si="11"/>
        <v>76.260000000000005</v>
      </c>
      <c r="DC6" s="33">
        <f t="shared" si="11"/>
        <v>75.8</v>
      </c>
      <c r="DD6" s="33">
        <f t="shared" si="11"/>
        <v>75.760000000000005</v>
      </c>
      <c r="DE6" s="33">
        <f t="shared" si="11"/>
        <v>76.69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2.42</v>
      </c>
      <c r="ED6" s="33">
        <f t="shared" ref="ED6:EL6" si="14">IF(ED7="",NA(),ED7)</f>
        <v>0.48</v>
      </c>
      <c r="EE6" s="33">
        <f t="shared" si="14"/>
        <v>1.67</v>
      </c>
      <c r="EF6" s="33">
        <f t="shared" si="14"/>
        <v>1.1399999999999999</v>
      </c>
      <c r="EG6" s="33">
        <f t="shared" si="14"/>
        <v>1.02</v>
      </c>
      <c r="EH6" s="33">
        <f t="shared" si="14"/>
        <v>0.62</v>
      </c>
      <c r="EI6" s="33">
        <f t="shared" si="14"/>
        <v>0.59</v>
      </c>
      <c r="EJ6" s="33">
        <f t="shared" si="14"/>
        <v>0.64</v>
      </c>
      <c r="EK6" s="33">
        <f t="shared" si="14"/>
        <v>0.55000000000000004</v>
      </c>
      <c r="EL6" s="33">
        <f t="shared" si="14"/>
        <v>0.76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72052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16.079999999999998</v>
      </c>
      <c r="P7" s="36">
        <v>2235</v>
      </c>
      <c r="Q7" s="36">
        <v>62754</v>
      </c>
      <c r="R7" s="36">
        <v>305.32</v>
      </c>
      <c r="S7" s="36">
        <v>205.54</v>
      </c>
      <c r="T7" s="36">
        <v>9977</v>
      </c>
      <c r="U7" s="36">
        <v>52.89</v>
      </c>
      <c r="V7" s="36">
        <v>188.64</v>
      </c>
      <c r="W7" s="36">
        <v>106.8</v>
      </c>
      <c r="X7" s="36">
        <v>100.51</v>
      </c>
      <c r="Y7" s="36">
        <v>76.459999999999994</v>
      </c>
      <c r="Z7" s="36">
        <v>89.87</v>
      </c>
      <c r="AA7" s="36">
        <v>69.55</v>
      </c>
      <c r="AB7" s="36">
        <v>76.64</v>
      </c>
      <c r="AC7" s="36">
        <v>75.91</v>
      </c>
      <c r="AD7" s="36">
        <v>77.19</v>
      </c>
      <c r="AE7" s="36">
        <v>77.48</v>
      </c>
      <c r="AF7" s="36">
        <v>75.34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1441.97</v>
      </c>
      <c r="BE7" s="36">
        <v>1284.1600000000001</v>
      </c>
      <c r="BF7" s="36">
        <v>1487.69</v>
      </c>
      <c r="BG7" s="36">
        <v>1438.94</v>
      </c>
      <c r="BH7" s="36">
        <v>1482.05</v>
      </c>
      <c r="BI7" s="36">
        <v>1355.28</v>
      </c>
      <c r="BJ7" s="36">
        <v>1321.78</v>
      </c>
      <c r="BK7" s="36">
        <v>1326.51</v>
      </c>
      <c r="BL7" s="36">
        <v>1285.3599999999999</v>
      </c>
      <c r="BM7" s="36">
        <v>1280.18</v>
      </c>
      <c r="BN7" s="36">
        <v>1242.9000000000001</v>
      </c>
      <c r="BO7" s="36">
        <v>49.84</v>
      </c>
      <c r="BP7" s="36">
        <v>63.02</v>
      </c>
      <c r="BQ7" s="36">
        <v>63.43</v>
      </c>
      <c r="BR7" s="36">
        <v>62.53</v>
      </c>
      <c r="BS7" s="36">
        <v>56.43</v>
      </c>
      <c r="BT7" s="36">
        <v>54.56</v>
      </c>
      <c r="BU7" s="36">
        <v>54.57</v>
      </c>
      <c r="BV7" s="36">
        <v>54.4</v>
      </c>
      <c r="BW7" s="36">
        <v>54.45</v>
      </c>
      <c r="BX7" s="36">
        <v>53.62</v>
      </c>
      <c r="BY7" s="36">
        <v>33.35</v>
      </c>
      <c r="BZ7" s="36">
        <v>223.56</v>
      </c>
      <c r="CA7" s="36">
        <v>198.47</v>
      </c>
      <c r="CB7" s="36">
        <v>195.78</v>
      </c>
      <c r="CC7" s="36">
        <v>182.95</v>
      </c>
      <c r="CD7" s="36">
        <v>226.79</v>
      </c>
      <c r="CE7" s="36">
        <v>314.44</v>
      </c>
      <c r="CF7" s="36">
        <v>318.02999999999997</v>
      </c>
      <c r="CG7" s="36">
        <v>325.14</v>
      </c>
      <c r="CH7" s="36">
        <v>332.75</v>
      </c>
      <c r="CI7" s="36">
        <v>287.7</v>
      </c>
      <c r="CJ7" s="36">
        <v>524.69000000000005</v>
      </c>
      <c r="CK7" s="36">
        <v>51.26</v>
      </c>
      <c r="CL7" s="36">
        <v>54.27</v>
      </c>
      <c r="CM7" s="36">
        <v>50.83</v>
      </c>
      <c r="CN7" s="36">
        <v>54.5</v>
      </c>
      <c r="CO7" s="36">
        <v>57.46</v>
      </c>
      <c r="CP7" s="36">
        <v>64.3</v>
      </c>
      <c r="CQ7" s="36">
        <v>63.99</v>
      </c>
      <c r="CR7" s="36">
        <v>62.01</v>
      </c>
      <c r="CS7" s="36">
        <v>60.68</v>
      </c>
      <c r="CT7" s="36">
        <v>58.1</v>
      </c>
      <c r="CU7" s="36">
        <v>57.58</v>
      </c>
      <c r="CV7" s="36">
        <v>78.930000000000007</v>
      </c>
      <c r="CW7" s="36">
        <v>75.27</v>
      </c>
      <c r="CX7" s="36">
        <v>78.599999999999994</v>
      </c>
      <c r="CY7" s="36">
        <v>82.11</v>
      </c>
      <c r="CZ7" s="36">
        <v>69.39</v>
      </c>
      <c r="DA7" s="36">
        <v>76.38</v>
      </c>
      <c r="DB7" s="36">
        <v>76.260000000000005</v>
      </c>
      <c r="DC7" s="36">
        <v>75.8</v>
      </c>
      <c r="DD7" s="36">
        <v>75.760000000000005</v>
      </c>
      <c r="DE7" s="36">
        <v>76.69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2.42</v>
      </c>
      <c r="ED7" s="36">
        <v>0.48</v>
      </c>
      <c r="EE7" s="36">
        <v>1.67</v>
      </c>
      <c r="EF7" s="36">
        <v>1.1399999999999999</v>
      </c>
      <c r="EG7" s="36">
        <v>1.02</v>
      </c>
      <c r="EH7" s="36">
        <v>0.62</v>
      </c>
      <c r="EI7" s="36">
        <v>0.59</v>
      </c>
      <c r="EJ7" s="36">
        <v>0.64</v>
      </c>
      <c r="EK7" s="36">
        <v>0.55000000000000004</v>
      </c>
      <c r="EL7" s="36">
        <v>0.76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default</cp:lastModifiedBy>
  <dcterms:created xsi:type="dcterms:W3CDTF">2016-12-02T02:16:16Z</dcterms:created>
  <dcterms:modified xsi:type="dcterms:W3CDTF">2017-02-03T07:35:11Z</dcterms:modified>
  <cp:category/>
</cp:coreProperties>
</file>