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0" yWindow="-255"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<sst xmlns="http://schemas.openxmlformats.org/spreadsheetml/2006/main" count="220" uniqueCount="109">
  <si>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</si>
  <si>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</si>
  <si>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</si>
  <si>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</si>
  <si>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</si>
  <si>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</si>
  <si>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</si>
  <si>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</si>
  <si>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</si>
  <si>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</si>
  <si>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</si>
  <si>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</si>
  <si>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</si>
  <si>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</si>
  <si>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</si>
  <si>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</si>
  <si>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</si>
  <si>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</si>
  <si>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</si>
  <si>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</si>
  <si>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</si>
  <si>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</si>
  <si>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</si>
  <si>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</si>
  <si>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</si>
  <si>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</si>
  <si>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</si>
  <si>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</si>
  <si>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</si>
  <si>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</si>
  <si>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</si>
  <si>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</si>
  <si>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</si>
  <si>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</si>
  <si>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</si>
  <si>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</si>
  <si>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</si>
  <si>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</si>
  <si>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</si>
  <si>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</si>
  <si>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</si>
  <si>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</si>
  <si>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</si>
  <si>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</si>
  <si>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</si>
  <si>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</si>
  <si>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</si>
  <si>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</si>
  <si>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</si>
  <si>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</si>
  <si>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</si>
  <si>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</si>
  <si>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</si>
  <si>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</si>
  <si>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</si>
  <si>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</si>
  <si>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</si>
  <si>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</si>
  <si>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</si>
  <si>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</si>
  <si>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</si>
  <si>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</si>
  <si>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</si>
  <si>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</si>
  <si>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</si>
  <si>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</si>
  <si>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</si>
  <si>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</si>
  <si>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</si>
  <si>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</si>
  <si>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</si>
  <si>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</si>
  <si>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</si>
  <si>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</si>
  <si>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</si>
  <si>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</si>
  <si>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</si>
  <si>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</si>
  <si>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</si>
  <si>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</si>
  <si>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</si>
  <si>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</si>
  <si>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</si>
  <si>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</si>
  <si>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</si>
  <si>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</si>
  <si>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</si>
  <si>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</si>
  <si>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</si>
  <si>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</si>
  <si>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</si>
  <si>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</si>
  <si>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</si>
  <si>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</si>
  <si>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</si>
  <si>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南相馬市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</si>
  <si>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</si>
  <si>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</si>
  <si>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</si>
  <si>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</si>
  <si>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</si>
  <si>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</si>
  <si>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</si>
  <si>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</si>
  <si>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</si>
  <si>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</si>
  <si>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の早かった原町区において管渠資産が標準耐用年数を経過しはじめている。今後は長寿命化計画に基づき、優先順位の高い区域から段階的に更新工事を実施していく（平成28年度実施設計、平成29年度より工事開始予定）。</t>
    <rPh sb="80" eb="82">
      <t>ヘイセイ</t>
    </rPh>
    <rPh sb="84" eb="86">
      <t>ネンド</t>
    </rPh>
    <rPh sb="91" eb="93">
      <t>ヘイセイ</t>
    </rPh>
    <rPh sb="95" eb="97">
      <t>ネンド</t>
    </rPh>
    <phoneticPr fontId="4"/>
  </si>
  <si>
    <t>　経常収支比率については、繰上償還の実施により利子償還額が顕著に減少していることから継続して上昇している。経費回収率についても100%を上回る数値となっているが、今後は避難指示が解除となった小高処理区の状況も影響してくることから、市民の帰還状況を見ながら経営判断をする必要がある。
　東日本大震災の影響によって累積欠損比率が大きく増加した経過があるが、会計制度の改正に伴う財源構成の見直し等によって平成26年度から27年度にかけて純利益を計上した。しかし依然として他団体と比して高い欠損比率を示しており、東京電力の賠償金（逸失利益）による一時的な回復という側面もあるため、経費縮減や有収率の改善、使用料体系の見直し等によって引き続き累積欠損比率の縮小を目指したい。</t>
    <rPh sb="199" eb="201">
      <t>ヘイセイ</t>
    </rPh>
    <rPh sb="203" eb="205">
      <t>ネンド</t>
    </rPh>
    <phoneticPr fontId="4"/>
  </si>
  <si>
    <t>　当市の公共下水道事業は、東日本大震災と原発事故の影響により、施設の大規模な処分、多額の災害復旧事業、使用料の収入減少等様々な事業負担を強いられたことから、一時的に財政状況が悪化した。
　昨今では経営成績が徐々に回復の傾向を示しているものの、今後は管渠、処理場施設の老朽化が進むことから、長寿命化、ストックマネジメント計画に基づいた改築更新工事を実施していく必要がある。
 将来の投資計画に対応可能な財源を確保し、事業を安定的且つ継続的に実施していくために、引き続き経営状況が改善するよう努める。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</si>
</sst>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466816"/>
        <c:axId val="524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52466816"/>
        <c:axId val="52469120"/>
      </c:lineChart>
      <c:dateAx>
        <c:axId val="52466816"/>
        <c:scaling>
          <c:orientation val="minMax"/>
        </c:scaling>
        <c:delete val="1"/>
        <c:axPos val="b"/>
        <c:numFmt formatCode="ge" sourceLinked="1"/>
        <c:majorTickMark val="none"/>
        <c:minorTickMark val="none"/>
        <c:tickLblPos val="none"/>
        <c:crossAx val="52469120"/>
        <c:crosses val="autoZero"/>
        <c:auto val="1"/>
        <c:lblOffset val="100"/>
        <c:baseTimeUnit val="years"/>
      </c:dateAx>
      <c:valAx>
        <c:axId val="524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63.1</c:v>
                </c:pt>
                <c:pt idx="1">
                  <c:v>72.260000000000005</c:v>
                </c:pt>
                <c:pt idx="2">
                  <c:v>69.150000000000006</c:v>
                </c:pt>
                <c:pt idx="3">
                  <c:v>71.13</c:v>
                </c:pt>
                <c:pt idx="4">
                  <c:v>73.45</c:v>
                </c:pt>
              </c:numCache>
            </c:numRef>
          </c:val>
        </c:ser>
        <c:dLbls>
          <c:showLegendKey val="0"/>
          <c:showVal val="0"/>
          <c:showCatName val="0"/>
          <c:showSerName val="0"/>
          <c:showPercent val="0"/>
          <c:showBubbleSize val="0"/>
        </c:dLbls>
        <c:gapWidth val="150"/>
        <c:axId val="51802112"/>
        <c:axId val="518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51802112"/>
        <c:axId val="51804032"/>
      </c:lineChart>
      <c:dateAx>
        <c:axId val="51802112"/>
        <c:scaling>
          <c:orientation val="minMax"/>
        </c:scaling>
        <c:delete val="1"/>
        <c:axPos val="b"/>
        <c:numFmt formatCode="ge" sourceLinked="1"/>
        <c:majorTickMark val="none"/>
        <c:minorTickMark val="none"/>
        <c:tickLblPos val="none"/>
        <c:crossAx val="51804032"/>
        <c:crosses val="autoZero"/>
        <c:auto val="1"/>
        <c:lblOffset val="100"/>
        <c:baseTimeUnit val="years"/>
      </c:dateAx>
      <c:valAx>
        <c:axId val="518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86.18</c:v>
                </c:pt>
                <c:pt idx="1">
                  <c:v>86.63</c:v>
                </c:pt>
                <c:pt idx="2">
                  <c:v>87.36</c:v>
                </c:pt>
                <c:pt idx="3">
                  <c:v>88.26</c:v>
                </c:pt>
                <c:pt idx="4">
                  <c:v>87.1</c:v>
                </c:pt>
              </c:numCache>
            </c:numRef>
          </c:val>
        </c:ser>
        <c:dLbls>
          <c:showLegendKey val="0"/>
          <c:showVal val="0"/>
          <c:showCatName val="0"/>
          <c:showSerName val="0"/>
          <c:showPercent val="0"/>
          <c:showBubbleSize val="0"/>
        </c:dLbls>
        <c:gapWidth val="150"/>
        <c:axId val="51817856"/>
        <c:axId val="518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51817856"/>
        <c:axId val="51824128"/>
      </c:lineChart>
      <c:dateAx>
        <c:axId val="51817856"/>
        <c:scaling>
          <c:orientation val="minMax"/>
        </c:scaling>
        <c:delete val="1"/>
        <c:axPos val="b"/>
        <c:numFmt formatCode="ge" sourceLinked="1"/>
        <c:majorTickMark val="none"/>
        <c:minorTickMark val="none"/>
        <c:tickLblPos val="none"/>
        <c:crossAx val="51824128"/>
        <c:crosses val="autoZero"/>
        <c:auto val="1"/>
        <c:lblOffset val="100"/>
        <c:baseTimeUnit val="years"/>
      </c:dateAx>
      <c:valAx>
        <c:axId val="518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85.56</c:v>
                </c:pt>
                <c:pt idx="1">
                  <c:v>99.72</c:v>
                </c:pt>
                <c:pt idx="2">
                  <c:v>96.53</c:v>
                </c:pt>
                <c:pt idx="3">
                  <c:v>103.11</c:v>
                </c:pt>
                <c:pt idx="4">
                  <c:v>122.14</c:v>
                </c:pt>
              </c:numCache>
            </c:numRef>
          </c:val>
        </c:ser>
        <c:dLbls>
          <c:showLegendKey val="0"/>
          <c:showVal val="0"/>
          <c:showCatName val="0"/>
          <c:showSerName val="0"/>
          <c:showPercent val="0"/>
          <c:showBubbleSize val="0"/>
        </c:dLbls>
        <c:gapWidth val="150"/>
        <c:axId val="94328320"/>
        <c:axId val="1057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103.89</c:v>
                </c:pt>
                <c:pt idx="1">
                  <c:v>105.76</c:v>
                </c:pt>
                <c:pt idx="2">
                  <c:v>105.34</c:v>
                </c:pt>
                <c:pt idx="3">
                  <c:v>108.77</c:v>
                </c:pt>
                <c:pt idx="4">
                  <c:v>109.48</c:v>
                </c:pt>
              </c:numCache>
            </c:numRef>
          </c:val>
          <c:smooth val="0"/>
        </c:ser>
        <c:dLbls>
          <c:showLegendKey val="0"/>
          <c:showVal val="0"/>
          <c:showCatName val="0"/>
          <c:showSerName val="0"/>
          <c:showPercent val="0"/>
          <c:showBubbleSize val="0"/>
        </c:dLbls>
        <c:marker val="1"/>
        <c:smooth val="0"/>
        <c:axId val="94328320"/>
        <c:axId val="105718144"/>
      </c:lineChart>
      <c:dateAx>
        <c:axId val="94328320"/>
        <c:scaling>
          <c:orientation val="minMax"/>
        </c:scaling>
        <c:delete val="1"/>
        <c:axPos val="b"/>
        <c:numFmt formatCode="ge" sourceLinked="1"/>
        <c:majorTickMark val="none"/>
        <c:minorTickMark val="none"/>
        <c:tickLblPos val="none"/>
        <c:crossAx val="105718144"/>
        <c:crosses val="autoZero"/>
        <c:auto val="1"/>
        <c:lblOffset val="100"/>
        <c:baseTimeUnit val="years"/>
      </c:dateAx>
      <c:valAx>
        <c:axId val="1057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10.43</c:v>
                </c:pt>
                <c:pt idx="1">
                  <c:v>11.63</c:v>
                </c:pt>
                <c:pt idx="2">
                  <c:v>12.81</c:v>
                </c:pt>
                <c:pt idx="3">
                  <c:v>25.3</c:v>
                </c:pt>
                <c:pt idx="4">
                  <c:v>27.99</c:v>
                </c:pt>
              </c:numCache>
            </c:numRef>
          </c:val>
        </c:ser>
        <c:dLbls>
          <c:showLegendKey val="0"/>
          <c:showVal val="0"/>
          <c:showCatName val="0"/>
          <c:showSerName val="0"/>
          <c:showPercent val="0"/>
          <c:showBubbleSize val="0"/>
        </c:dLbls>
        <c:gapWidth val="150"/>
        <c:axId val="39508608"/>
        <c:axId val="395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11.26</c:v>
                </c:pt>
                <c:pt idx="1">
                  <c:v>12.02</c:v>
                </c:pt>
                <c:pt idx="2">
                  <c:v>12.9</c:v>
                </c:pt>
                <c:pt idx="3">
                  <c:v>25.52</c:v>
                </c:pt>
                <c:pt idx="4">
                  <c:v>25.89</c:v>
                </c:pt>
              </c:numCache>
            </c:numRef>
          </c:val>
          <c:smooth val="0"/>
        </c:ser>
        <c:dLbls>
          <c:showLegendKey val="0"/>
          <c:showVal val="0"/>
          <c:showCatName val="0"/>
          <c:showSerName val="0"/>
          <c:showPercent val="0"/>
          <c:showBubbleSize val="0"/>
        </c:dLbls>
        <c:marker val="1"/>
        <c:smooth val="0"/>
        <c:axId val="39508608"/>
        <c:axId val="39510784"/>
      </c:lineChart>
      <c:dateAx>
        <c:axId val="39508608"/>
        <c:scaling>
          <c:orientation val="minMax"/>
        </c:scaling>
        <c:delete val="1"/>
        <c:axPos val="b"/>
        <c:numFmt formatCode="ge" sourceLinked="1"/>
        <c:majorTickMark val="none"/>
        <c:minorTickMark val="none"/>
        <c:tickLblPos val="none"/>
        <c:crossAx val="39510784"/>
        <c:crosses val="autoZero"/>
        <c:auto val="1"/>
        <c:lblOffset val="100"/>
        <c:baseTimeUnit val="years"/>
      </c:dateAx>
      <c:valAx>
        <c:axId val="395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formatCode="#,##0.00;&quot;△&quot;#,##0.00">
                  <c:v>0</c:v>
                </c:pt>
                <c:pt idx="1">
                  <c:v>0.14000000000000001</c:v>
                </c:pt>
                <c:pt idx="2">
                  <c:v>0.5</c:v>
                </c:pt>
                <c:pt idx="3">
                  <c:v>0.72</c:v>
                </c:pt>
                <c:pt idx="4">
                  <c:v>1.03</c:v>
                </c:pt>
              </c:numCache>
            </c:numRef>
          </c:val>
        </c:ser>
        <c:dLbls>
          <c:showLegendKey val="0"/>
          <c:showVal val="0"/>
          <c:showCatName val="0"/>
          <c:showSerName val="0"/>
          <c:showPercent val="0"/>
          <c:showBubbleSize val="0"/>
        </c:dLbls>
        <c:gapWidth val="150"/>
        <c:axId val="39979264"/>
        <c:axId val="399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0.5</c:v>
                </c:pt>
                <c:pt idx="1">
                  <c:v>0.48</c:v>
                </c:pt>
                <c:pt idx="2">
                  <c:v>0.71</c:v>
                </c:pt>
                <c:pt idx="3">
                  <c:v>0.76</c:v>
                </c:pt>
                <c:pt idx="4">
                  <c:v>0.71</c:v>
                </c:pt>
              </c:numCache>
            </c:numRef>
          </c:val>
          <c:smooth val="0"/>
        </c:ser>
        <c:dLbls>
          <c:showLegendKey val="0"/>
          <c:showVal val="0"/>
          <c:showCatName val="0"/>
          <c:showSerName val="0"/>
          <c:showPercent val="0"/>
          <c:showBubbleSize val="0"/>
        </c:dLbls>
        <c:marker val="1"/>
        <c:smooth val="0"/>
        <c:axId val="39979264"/>
        <c:axId val="39981440"/>
      </c:lineChart>
      <c:dateAx>
        <c:axId val="39979264"/>
        <c:scaling>
          <c:orientation val="minMax"/>
        </c:scaling>
        <c:delete val="1"/>
        <c:axPos val="b"/>
        <c:numFmt formatCode="ge" sourceLinked="1"/>
        <c:majorTickMark val="none"/>
        <c:minorTickMark val="none"/>
        <c:tickLblPos val="none"/>
        <c:crossAx val="39981440"/>
        <c:crosses val="autoZero"/>
        <c:auto val="1"/>
        <c:lblOffset val="100"/>
        <c:baseTimeUnit val="years"/>
      </c:dateAx>
      <c:valAx>
        <c:axId val="399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331.41</c:v>
                </c:pt>
                <c:pt idx="1">
                  <c:v>342.73</c:v>
                </c:pt>
                <c:pt idx="2">
                  <c:v>410.9</c:v>
                </c:pt>
                <c:pt idx="3">
                  <c:v>362.56</c:v>
                </c:pt>
                <c:pt idx="4">
                  <c:v>146.28</c:v>
                </c:pt>
              </c:numCache>
            </c:numRef>
          </c:val>
        </c:ser>
        <c:dLbls>
          <c:showLegendKey val="0"/>
          <c:showVal val="0"/>
          <c:showCatName val="0"/>
          <c:showSerName val="0"/>
          <c:showPercent val="0"/>
          <c:showBubbleSize val="0"/>
        </c:dLbls>
        <c:gapWidth val="150"/>
        <c:axId val="39991552"/>
        <c:axId val="3999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30.39</c:v>
                </c:pt>
                <c:pt idx="1">
                  <c:v>25.99</c:v>
                </c:pt>
                <c:pt idx="2">
                  <c:v>24.99</c:v>
                </c:pt>
                <c:pt idx="3">
                  <c:v>21.47</c:v>
                </c:pt>
                <c:pt idx="4">
                  <c:v>16.34</c:v>
                </c:pt>
              </c:numCache>
            </c:numRef>
          </c:val>
          <c:smooth val="0"/>
        </c:ser>
        <c:dLbls>
          <c:showLegendKey val="0"/>
          <c:showVal val="0"/>
          <c:showCatName val="0"/>
          <c:showSerName val="0"/>
          <c:showPercent val="0"/>
          <c:showBubbleSize val="0"/>
        </c:dLbls>
        <c:marker val="1"/>
        <c:smooth val="0"/>
        <c:axId val="39991552"/>
        <c:axId val="39993728"/>
      </c:lineChart>
      <c:dateAx>
        <c:axId val="39991552"/>
        <c:scaling>
          <c:orientation val="minMax"/>
        </c:scaling>
        <c:delete val="1"/>
        <c:axPos val="b"/>
        <c:numFmt formatCode="ge" sourceLinked="1"/>
        <c:majorTickMark val="none"/>
        <c:minorTickMark val="none"/>
        <c:tickLblPos val="none"/>
        <c:crossAx val="39993728"/>
        <c:crosses val="autoZero"/>
        <c:auto val="1"/>
        <c:lblOffset val="100"/>
        <c:baseTimeUnit val="years"/>
      </c:dateAx>
      <c:valAx>
        <c:axId val="399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222.06</c:v>
                </c:pt>
                <c:pt idx="1">
                  <c:v>144.38</c:v>
                </c:pt>
                <c:pt idx="2">
                  <c:v>217.17</c:v>
                </c:pt>
                <c:pt idx="3">
                  <c:v>110.39</c:v>
                </c:pt>
                <c:pt idx="4">
                  <c:v>102.12</c:v>
                </c:pt>
              </c:numCache>
            </c:numRef>
          </c:val>
        </c:ser>
        <c:dLbls>
          <c:showLegendKey val="0"/>
          <c:showVal val="0"/>
          <c:showCatName val="0"/>
          <c:showSerName val="0"/>
          <c:showPercent val="0"/>
          <c:showBubbleSize val="0"/>
        </c:dLbls>
        <c:gapWidth val="150"/>
        <c:axId val="40003456"/>
        <c:axId val="400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230.06</c:v>
                </c:pt>
                <c:pt idx="1">
                  <c:v>275.56</c:v>
                </c:pt>
                <c:pt idx="2">
                  <c:v>316.92</c:v>
                </c:pt>
                <c:pt idx="3">
                  <c:v>79.239999999999995</c:v>
                </c:pt>
                <c:pt idx="4">
                  <c:v>78.930000000000007</c:v>
                </c:pt>
              </c:numCache>
            </c:numRef>
          </c:val>
          <c:smooth val="0"/>
        </c:ser>
        <c:dLbls>
          <c:showLegendKey val="0"/>
          <c:showVal val="0"/>
          <c:showCatName val="0"/>
          <c:showSerName val="0"/>
          <c:showPercent val="0"/>
          <c:showBubbleSize val="0"/>
        </c:dLbls>
        <c:marker val="1"/>
        <c:smooth val="0"/>
        <c:axId val="40003456"/>
        <c:axId val="40009728"/>
      </c:lineChart>
      <c:dateAx>
        <c:axId val="40003456"/>
        <c:scaling>
          <c:orientation val="minMax"/>
        </c:scaling>
        <c:delete val="1"/>
        <c:axPos val="b"/>
        <c:numFmt formatCode="ge" sourceLinked="1"/>
        <c:majorTickMark val="none"/>
        <c:minorTickMark val="none"/>
        <c:tickLblPos val="none"/>
        <c:crossAx val="40009728"/>
        <c:crosses val="autoZero"/>
        <c:auto val="1"/>
        <c:lblOffset val="100"/>
        <c:baseTimeUnit val="years"/>
      </c:dateAx>
      <c:valAx>
        <c:axId val="400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3581.06</c:v>
                </c:pt>
                <c:pt idx="1">
                  <c:v>2925.18</c:v>
                </c:pt>
                <c:pt idx="2">
                  <c:v>2667.54</c:v>
                </c:pt>
                <c:pt idx="3">
                  <c:v>2406.23</c:v>
                </c:pt>
                <c:pt idx="4">
                  <c:v>2165.7800000000002</c:v>
                </c:pt>
              </c:numCache>
            </c:numRef>
          </c:val>
        </c:ser>
        <c:dLbls>
          <c:showLegendKey val="0"/>
          <c:showVal val="0"/>
          <c:showCatName val="0"/>
          <c:showSerName val="0"/>
          <c:showPercent val="0"/>
          <c:showBubbleSize val="0"/>
        </c:dLbls>
        <c:gapWidth val="150"/>
        <c:axId val="40027648"/>
        <c:axId val="400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40027648"/>
        <c:axId val="40029568"/>
      </c:lineChart>
      <c:dateAx>
        <c:axId val="40027648"/>
        <c:scaling>
          <c:orientation val="minMax"/>
        </c:scaling>
        <c:delete val="1"/>
        <c:axPos val="b"/>
        <c:numFmt formatCode="ge" sourceLinked="1"/>
        <c:majorTickMark val="none"/>
        <c:minorTickMark val="none"/>
        <c:tickLblPos val="none"/>
        <c:crossAx val="40029568"/>
        <c:crosses val="autoZero"/>
        <c:auto val="1"/>
        <c:lblOffset val="100"/>
        <c:baseTimeUnit val="years"/>
      </c:dateAx>
      <c:valAx>
        <c:axId val="400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74.900000000000006</c:v>
                </c:pt>
                <c:pt idx="1">
                  <c:v>114.68</c:v>
                </c:pt>
                <c:pt idx="2">
                  <c:v>140.62</c:v>
                </c:pt>
                <c:pt idx="3">
                  <c:v>143.16999999999999</c:v>
                </c:pt>
                <c:pt idx="4">
                  <c:v>107.84</c:v>
                </c:pt>
              </c:numCache>
            </c:numRef>
          </c:val>
        </c:ser>
        <c:dLbls>
          <c:showLegendKey val="0"/>
          <c:showVal val="0"/>
          <c:showCatName val="0"/>
          <c:showSerName val="0"/>
          <c:showPercent val="0"/>
          <c:showBubbleSize val="0"/>
        </c:dLbls>
        <c:gapWidth val="150"/>
        <c:axId val="50565888"/>
        <c:axId val="5056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50565888"/>
        <c:axId val="50567808"/>
      </c:lineChart>
      <c:dateAx>
        <c:axId val="50565888"/>
        <c:scaling>
          <c:orientation val="minMax"/>
        </c:scaling>
        <c:delete val="1"/>
        <c:axPos val="b"/>
        <c:numFmt formatCode="ge" sourceLinked="1"/>
        <c:majorTickMark val="none"/>
        <c:minorTickMark val="none"/>
        <c:tickLblPos val="none"/>
        <c:crossAx val="50567808"/>
        <c:crosses val="autoZero"/>
        <c:auto val="1"/>
        <c:lblOffset val="100"/>
        <c:baseTimeUnit val="years"/>
      </c:dateAx>
      <c:valAx>
        <c:axId val="505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205.85</c:v>
                </c:pt>
                <c:pt idx="1">
                  <c:v>131.94999999999999</c:v>
                </c:pt>
                <c:pt idx="2">
                  <c:v>106.87</c:v>
                </c:pt>
                <c:pt idx="3">
                  <c:v>106.09</c:v>
                </c:pt>
                <c:pt idx="4">
                  <c:v>142.02000000000001</c:v>
                </c:pt>
              </c:numCache>
            </c:numRef>
          </c:val>
        </c:ser>
        <c:dLbls>
          <c:showLegendKey val="0"/>
          <c:showVal val="0"/>
          <c:showCatName val="0"/>
          <c:showSerName val="0"/>
          <c:showPercent val="0"/>
          <c:showBubbleSize val="0"/>
        </c:dLbls>
        <c:gapWidth val="150"/>
        <c:axId val="51777920"/>
        <c:axId val="517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51777920"/>
        <c:axId val="51779840"/>
      </c:lineChart>
      <c:dateAx>
        <c:axId val="51777920"/>
        <c:scaling>
          <c:orientation val="minMax"/>
        </c:scaling>
        <c:delete val="1"/>
        <c:axPos val="b"/>
        <c:numFmt formatCode="ge" sourceLinked="1"/>
        <c:majorTickMark val="none"/>
        <c:minorTickMark val="none"/>
        <c:tickLblPos val="none"/>
        <c:crossAx val="51779840"/>
        <c:crosses val="autoZero"/>
        <c:auto val="1"/>
        <c:lblOffset val="100"/>
        <c:baseTimeUnit val="years"/>
      </c:dateAx>
      <c:valAx>
        <c:axId val="517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13" zoomScaleNormal="100" workbookViewId="0">
      <selection activeCell="CB74" sqref="CB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福島県　南相馬市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63930</v>
      </c>
      <c r="AM8" s="64"/>
      <c r="AN8" s="64"/>
      <c r="AO8" s="64"/>
      <c r="AP8" s="64"/>
      <c r="AQ8" s="64"/>
      <c r="AR8" s="64"/>
      <c r="AS8" s="64"/>
      <c r="AT8" s="63">
        <f>データ!S6</f>
        <v>398.58</v>
      </c>
      <c r="AU8" s="63"/>
      <c r="AV8" s="63"/>
      <c r="AW8" s="63"/>
      <c r="AX8" s="63"/>
      <c r="AY8" s="63"/>
      <c r="AZ8" s="63"/>
      <c r="BA8" s="63"/>
      <c r="BB8" s="63">
        <f>データ!T6</f>
        <v>160.38999999999999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f>データ!N6</f>
        <v>54.03</v>
      </c>
      <c r="J10" s="63"/>
      <c r="K10" s="63"/>
      <c r="L10" s="63"/>
      <c r="M10" s="63"/>
      <c r="N10" s="63"/>
      <c r="O10" s="63"/>
      <c r="P10" s="63">
        <f>データ!O6</f>
        <v>52.53</v>
      </c>
      <c r="Q10" s="63"/>
      <c r="R10" s="63"/>
      <c r="S10" s="63"/>
      <c r="T10" s="63"/>
      <c r="U10" s="63"/>
      <c r="V10" s="63"/>
      <c r="W10" s="63">
        <f>データ!P6</f>
        <v>58.68</v>
      </c>
      <c r="X10" s="63"/>
      <c r="Y10" s="63"/>
      <c r="Z10" s="63"/>
      <c r="AA10" s="63"/>
      <c r="AB10" s="63"/>
      <c r="AC10" s="63"/>
      <c r="AD10" s="64">
        <f>データ!Q6</f>
        <v>2673</v>
      </c>
      <c r="AE10" s="64"/>
      <c r="AF10" s="64"/>
      <c r="AG10" s="64"/>
      <c r="AH10" s="64"/>
      <c r="AI10" s="64"/>
      <c r="AJ10" s="64"/>
      <c r="AK10" s="2"/>
      <c r="AL10" s="64">
        <f>データ!U6</f>
        <v>33374</v>
      </c>
      <c r="AM10" s="64"/>
      <c r="AN10" s="64"/>
      <c r="AO10" s="64"/>
      <c r="AP10" s="64"/>
      <c r="AQ10" s="64"/>
      <c r="AR10" s="64"/>
      <c r="AS10" s="64"/>
      <c r="AT10" s="63">
        <f>データ!V6</f>
        <v>10.34</v>
      </c>
      <c r="AU10" s="63"/>
      <c r="AV10" s="63"/>
      <c r="AW10" s="63"/>
      <c r="AX10" s="63"/>
      <c r="AY10" s="63"/>
      <c r="AZ10" s="63"/>
      <c r="BA10" s="63"/>
      <c r="BB10" s="63">
        <f>データ!W6</f>
        <v>3227.66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x14ac:dyDescent="0.15">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x14ac:dyDescent="0.15">
      <c r="A6" s="26" t="s">
        <v>94</v>
      </c>
      <c r="B6" s="31">
        <f>B7</f>
        <v>2015</v>
      </c>
      <c r="C6" s="31">
        <f t="shared" ref="C6:W6" si="3">C7</f>
        <v>72125</v>
      </c>
      <c r="D6" s="31">
        <f t="shared" si="3"/>
        <v>46</v>
      </c>
      <c r="E6" s="31">
        <f t="shared" si="3"/>
        <v>17</v>
      </c>
      <c r="F6" s="31">
        <f t="shared" si="3"/>
        <v>1</v>
      </c>
      <c r="G6" s="31">
        <f t="shared" si="3"/>
        <v>0</v>
      </c>
      <c r="H6" s="31" t="str">
        <f t="shared" si="3"/>
        <v>福島県　南相馬市</v>
      </c>
      <c r="I6" s="31" t="str">
        <f t="shared" si="3"/>
        <v>法適用</v>
      </c>
      <c r="J6" s="31" t="str">
        <f t="shared" si="3"/>
        <v>下水道事業</v>
      </c>
      <c r="K6" s="31" t="str">
        <f t="shared" si="3"/>
        <v>公共下水道</v>
      </c>
      <c r="L6" s="31" t="str">
        <f t="shared" si="3"/>
        <v>Bd1</v>
      </c>
      <c r="M6" s="32" t="str">
        <f t="shared" si="3"/>
        <v>-</v>
      </c>
      <c r="N6" s="32">
        <f t="shared" si="3"/>
        <v>54.03</v>
      </c>
      <c r="O6" s="32">
        <f t="shared" si="3"/>
        <v>52.53</v>
      </c>
      <c r="P6" s="32">
        <f t="shared" si="3"/>
        <v>58.68</v>
      </c>
      <c r="Q6" s="32">
        <f t="shared" si="3"/>
        <v>2673</v>
      </c>
      <c r="R6" s="32">
        <f t="shared" si="3"/>
        <v>63930</v>
      </c>
      <c r="S6" s="32">
        <f t="shared" si="3"/>
        <v>398.58</v>
      </c>
      <c r="T6" s="32">
        <f t="shared" si="3"/>
        <v>160.38999999999999</v>
      </c>
      <c r="U6" s="32">
        <f t="shared" si="3"/>
        <v>33374</v>
      </c>
      <c r="V6" s="32">
        <f t="shared" si="3"/>
        <v>10.34</v>
      </c>
      <c r="W6" s="32">
        <f t="shared" si="3"/>
        <v>3227.66</v>
      </c>
      <c r="X6" s="33">
        <f>IF(X7="",NA(),X7)</f>
        <v>85.56</v>
      </c>
      <c r="Y6" s="33">
        <f t="shared" ref="Y6:AG6" si="4">IF(Y7="",NA(),Y7)</f>
        <v>99.72</v>
      </c>
      <c r="Z6" s="33">
        <f t="shared" si="4"/>
        <v>96.53</v>
      </c>
      <c r="AA6" s="33">
        <f t="shared" si="4"/>
        <v>103.11</v>
      </c>
      <c r="AB6" s="33">
        <f t="shared" si="4"/>
        <v>122.14</v>
      </c>
      <c r="AC6" s="33">
        <f t="shared" si="4"/>
        <v>103.89</v>
      </c>
      <c r="AD6" s="33">
        <f t="shared" si="4"/>
        <v>105.76</v>
      </c>
      <c r="AE6" s="33">
        <f t="shared" si="4"/>
        <v>105.34</v>
      </c>
      <c r="AF6" s="33">
        <f t="shared" si="4"/>
        <v>108.77</v>
      </c>
      <c r="AG6" s="33">
        <f t="shared" si="4"/>
        <v>109.48</v>
      </c>
      <c r="AH6" s="32" t="str">
        <f>IF(AH7="","",IF(AH7="-","【-】","【"&amp;SUBSTITUTE(TEXT(AH7,"#,##0.00"),"-","△")&amp;"】"))</f>
        <v>【108.23】</v>
      </c>
      <c r="AI6" s="33">
        <f>IF(AI7="",NA(),AI7)</f>
        <v>331.41</v>
      </c>
      <c r="AJ6" s="33">
        <f t="shared" ref="AJ6:AR6" si="5">IF(AJ7="",NA(),AJ7)</f>
        <v>342.73</v>
      </c>
      <c r="AK6" s="33">
        <f t="shared" si="5"/>
        <v>410.9</v>
      </c>
      <c r="AL6" s="33">
        <f t="shared" si="5"/>
        <v>362.56</v>
      </c>
      <c r="AM6" s="33">
        <f t="shared" si="5"/>
        <v>146.28</v>
      </c>
      <c r="AN6" s="33">
        <f t="shared" si="5"/>
        <v>30.39</v>
      </c>
      <c r="AO6" s="33">
        <f t="shared" si="5"/>
        <v>25.99</v>
      </c>
      <c r="AP6" s="33">
        <f t="shared" si="5"/>
        <v>24.99</v>
      </c>
      <c r="AQ6" s="33">
        <f t="shared" si="5"/>
        <v>21.47</v>
      </c>
      <c r="AR6" s="33">
        <f t="shared" si="5"/>
        <v>16.34</v>
      </c>
      <c r="AS6" s="32" t="str">
        <f>IF(AS7="","",IF(AS7="-","【-】","【"&amp;SUBSTITUTE(TEXT(AS7,"#,##0.00"),"-","△")&amp;"】"))</f>
        <v>【4.45】</v>
      </c>
      <c r="AT6" s="33">
        <f>IF(AT7="",NA(),AT7)</f>
        <v>222.06</v>
      </c>
      <c r="AU6" s="33">
        <f t="shared" ref="AU6:BC6" si="6">IF(AU7="",NA(),AU7)</f>
        <v>144.38</v>
      </c>
      <c r="AV6" s="33">
        <f t="shared" si="6"/>
        <v>217.17</v>
      </c>
      <c r="AW6" s="33">
        <f t="shared" si="6"/>
        <v>110.39</v>
      </c>
      <c r="AX6" s="33">
        <f t="shared" si="6"/>
        <v>102.12</v>
      </c>
      <c r="AY6" s="33">
        <f t="shared" si="6"/>
        <v>230.06</v>
      </c>
      <c r="AZ6" s="33">
        <f t="shared" si="6"/>
        <v>275.56</v>
      </c>
      <c r="BA6" s="33">
        <f t="shared" si="6"/>
        <v>316.92</v>
      </c>
      <c r="BB6" s="33">
        <f t="shared" si="6"/>
        <v>79.239999999999995</v>
      </c>
      <c r="BC6" s="33">
        <f t="shared" si="6"/>
        <v>78.930000000000007</v>
      </c>
      <c r="BD6" s="32" t="str">
        <f>IF(BD7="","",IF(BD7="-","【-】","【"&amp;SUBSTITUTE(TEXT(BD7,"#,##0.00"),"-","△")&amp;"】"))</f>
        <v>【57.41】</v>
      </c>
      <c r="BE6" s="33">
        <f>IF(BE7="",NA(),BE7)</f>
        <v>3581.06</v>
      </c>
      <c r="BF6" s="33">
        <f t="shared" ref="BF6:BN6" si="7">IF(BF7="",NA(),BF7)</f>
        <v>2925.18</v>
      </c>
      <c r="BG6" s="33">
        <f t="shared" si="7"/>
        <v>2667.54</v>
      </c>
      <c r="BH6" s="33">
        <f t="shared" si="7"/>
        <v>2406.23</v>
      </c>
      <c r="BI6" s="33">
        <f t="shared" si="7"/>
        <v>2165.7800000000002</v>
      </c>
      <c r="BJ6" s="33">
        <f t="shared" si="7"/>
        <v>936.66</v>
      </c>
      <c r="BK6" s="33">
        <f t="shared" si="7"/>
        <v>918.88</v>
      </c>
      <c r="BL6" s="33">
        <f t="shared" si="7"/>
        <v>885.97</v>
      </c>
      <c r="BM6" s="33">
        <f t="shared" si="7"/>
        <v>854.16</v>
      </c>
      <c r="BN6" s="33">
        <f t="shared" si="7"/>
        <v>848.31</v>
      </c>
      <c r="BO6" s="32" t="str">
        <f>IF(BO7="","",IF(BO7="-","【-】","【"&amp;SUBSTITUTE(TEXT(BO7,"#,##0.00"),"-","△")&amp;"】"))</f>
        <v>【763.62】</v>
      </c>
      <c r="BP6" s="33">
        <f>IF(BP7="",NA(),BP7)</f>
        <v>74.900000000000006</v>
      </c>
      <c r="BQ6" s="33">
        <f t="shared" ref="BQ6:BY6" si="8">IF(BQ7="",NA(),BQ7)</f>
        <v>114.68</v>
      </c>
      <c r="BR6" s="33">
        <f t="shared" si="8"/>
        <v>140.62</v>
      </c>
      <c r="BS6" s="33">
        <f t="shared" si="8"/>
        <v>143.16999999999999</v>
      </c>
      <c r="BT6" s="33">
        <f t="shared" si="8"/>
        <v>107.84</v>
      </c>
      <c r="BU6" s="33">
        <f t="shared" si="8"/>
        <v>88.44</v>
      </c>
      <c r="BV6" s="33">
        <f t="shared" si="8"/>
        <v>88.2</v>
      </c>
      <c r="BW6" s="33">
        <f t="shared" si="8"/>
        <v>89.94</v>
      </c>
      <c r="BX6" s="33">
        <f t="shared" si="8"/>
        <v>93.13</v>
      </c>
      <c r="BY6" s="33">
        <f t="shared" si="8"/>
        <v>94.38</v>
      </c>
      <c r="BZ6" s="32" t="str">
        <f>IF(BZ7="","",IF(BZ7="-","【-】","【"&amp;SUBSTITUTE(TEXT(BZ7,"#,##0.00"),"-","△")&amp;"】"))</f>
        <v>【98.53】</v>
      </c>
      <c r="CA6" s="33">
        <f>IF(CA7="",NA(),CA7)</f>
        <v>205.85</v>
      </c>
      <c r="CB6" s="33">
        <f t="shared" ref="CB6:CJ6" si="9">IF(CB7="",NA(),CB7)</f>
        <v>131.94999999999999</v>
      </c>
      <c r="CC6" s="33">
        <f t="shared" si="9"/>
        <v>106.87</v>
      </c>
      <c r="CD6" s="33">
        <f t="shared" si="9"/>
        <v>106.09</v>
      </c>
      <c r="CE6" s="33">
        <f t="shared" si="9"/>
        <v>142.02000000000001</v>
      </c>
      <c r="CF6" s="33">
        <f t="shared" si="9"/>
        <v>169.89</v>
      </c>
      <c r="CG6" s="33">
        <f t="shared" si="9"/>
        <v>171.78</v>
      </c>
      <c r="CH6" s="33">
        <f t="shared" si="9"/>
        <v>168.57</v>
      </c>
      <c r="CI6" s="33">
        <f t="shared" si="9"/>
        <v>167.97</v>
      </c>
      <c r="CJ6" s="33">
        <f t="shared" si="9"/>
        <v>165.45</v>
      </c>
      <c r="CK6" s="32" t="str">
        <f>IF(CK7="","",IF(CK7="-","【-】","【"&amp;SUBSTITUTE(TEXT(CK7,"#,##0.00"),"-","△")&amp;"】"))</f>
        <v>【139.70】</v>
      </c>
      <c r="CL6" s="33">
        <f>IF(CL7="",NA(),CL7)</f>
        <v>63.1</v>
      </c>
      <c r="CM6" s="33">
        <f t="shared" ref="CM6:CU6" si="10">IF(CM7="",NA(),CM7)</f>
        <v>72.260000000000005</v>
      </c>
      <c r="CN6" s="33">
        <f t="shared" si="10"/>
        <v>69.150000000000006</v>
      </c>
      <c r="CO6" s="33">
        <f t="shared" si="10"/>
        <v>71.13</v>
      </c>
      <c r="CP6" s="33">
        <f t="shared" si="10"/>
        <v>73.45</v>
      </c>
      <c r="CQ6" s="33">
        <f t="shared" si="10"/>
        <v>62.55</v>
      </c>
      <c r="CR6" s="33">
        <f t="shared" si="10"/>
        <v>62.27</v>
      </c>
      <c r="CS6" s="33">
        <f t="shared" si="10"/>
        <v>64.12</v>
      </c>
      <c r="CT6" s="33">
        <f t="shared" si="10"/>
        <v>64.87</v>
      </c>
      <c r="CU6" s="33">
        <f t="shared" si="10"/>
        <v>65.62</v>
      </c>
      <c r="CV6" s="32" t="str">
        <f>IF(CV7="","",IF(CV7="-","【-】","【"&amp;SUBSTITUTE(TEXT(CV7,"#,##0.00"),"-","△")&amp;"】"))</f>
        <v>【60.01】</v>
      </c>
      <c r="CW6" s="33">
        <f>IF(CW7="",NA(),CW7)</f>
        <v>86.18</v>
      </c>
      <c r="CX6" s="33">
        <f t="shared" ref="CX6:DF6" si="11">IF(CX7="",NA(),CX7)</f>
        <v>86.63</v>
      </c>
      <c r="CY6" s="33">
        <f t="shared" si="11"/>
        <v>87.36</v>
      </c>
      <c r="CZ6" s="33">
        <f t="shared" si="11"/>
        <v>88.26</v>
      </c>
      <c r="DA6" s="33">
        <f t="shared" si="11"/>
        <v>87.1</v>
      </c>
      <c r="DB6" s="33">
        <f t="shared" si="11"/>
        <v>90.26</v>
      </c>
      <c r="DC6" s="33">
        <f t="shared" si="11"/>
        <v>90.69</v>
      </c>
      <c r="DD6" s="33">
        <f t="shared" si="11"/>
        <v>90.91</v>
      </c>
      <c r="DE6" s="33">
        <f t="shared" si="11"/>
        <v>91.11</v>
      </c>
      <c r="DF6" s="33">
        <f t="shared" si="11"/>
        <v>91.44</v>
      </c>
      <c r="DG6" s="32" t="str">
        <f>IF(DG7="","",IF(DG7="-","【-】","【"&amp;SUBSTITUTE(TEXT(DG7,"#,##0.00"),"-","△")&amp;"】"))</f>
        <v>【94.73】</v>
      </c>
      <c r="DH6" s="33">
        <f>IF(DH7="",NA(),DH7)</f>
        <v>10.43</v>
      </c>
      <c r="DI6" s="33">
        <f t="shared" ref="DI6:DQ6" si="12">IF(DI7="",NA(),DI7)</f>
        <v>11.63</v>
      </c>
      <c r="DJ6" s="33">
        <f t="shared" si="12"/>
        <v>12.81</v>
      </c>
      <c r="DK6" s="33">
        <f t="shared" si="12"/>
        <v>25.3</v>
      </c>
      <c r="DL6" s="33">
        <f t="shared" si="12"/>
        <v>27.99</v>
      </c>
      <c r="DM6" s="33">
        <f t="shared" si="12"/>
        <v>11.26</v>
      </c>
      <c r="DN6" s="33">
        <f t="shared" si="12"/>
        <v>12.02</v>
      </c>
      <c r="DO6" s="33">
        <f t="shared" si="12"/>
        <v>12.9</v>
      </c>
      <c r="DP6" s="33">
        <f t="shared" si="12"/>
        <v>25.52</v>
      </c>
      <c r="DQ6" s="33">
        <f t="shared" si="12"/>
        <v>25.89</v>
      </c>
      <c r="DR6" s="32" t="str">
        <f>IF(DR7="","",IF(DR7="-","【-】","【"&amp;SUBSTITUTE(TEXT(DR7,"#,##0.00"),"-","△")&amp;"】"))</f>
        <v>【36.85】</v>
      </c>
      <c r="DS6" s="32">
        <f>IF(DS7="",NA(),DS7)</f>
        <v>0</v>
      </c>
      <c r="DT6" s="33">
        <f t="shared" ref="DT6:EB6" si="13">IF(DT7="",NA(),DT7)</f>
        <v>0.14000000000000001</v>
      </c>
      <c r="DU6" s="33">
        <f t="shared" si="13"/>
        <v>0.5</v>
      </c>
      <c r="DV6" s="33">
        <f t="shared" si="13"/>
        <v>0.72</v>
      </c>
      <c r="DW6" s="33">
        <f t="shared" si="13"/>
        <v>1.03</v>
      </c>
      <c r="DX6" s="33">
        <f t="shared" si="13"/>
        <v>0.5</v>
      </c>
      <c r="DY6" s="33">
        <f t="shared" si="13"/>
        <v>0.48</v>
      </c>
      <c r="DZ6" s="33">
        <f t="shared" si="13"/>
        <v>0.71</v>
      </c>
      <c r="EA6" s="33">
        <f t="shared" si="13"/>
        <v>0.76</v>
      </c>
      <c r="EB6" s="33">
        <f t="shared" si="13"/>
        <v>0.71</v>
      </c>
      <c r="EC6" s="32" t="str">
        <f>IF(EC7="","",IF(EC7="-","【-】","【"&amp;SUBSTITUTE(TEXT(EC7,"#,##0.00"),"-","△")&amp;"】"))</f>
        <v>【4.56】</v>
      </c>
      <c r="ED6" s="32">
        <f>IF(ED7="",NA(),ED7)</f>
        <v>0</v>
      </c>
      <c r="EE6" s="32">
        <f t="shared" ref="EE6:EM6" si="14">IF(EE7="",NA(),EE7)</f>
        <v>0</v>
      </c>
      <c r="EF6" s="32">
        <f t="shared" si="14"/>
        <v>0</v>
      </c>
      <c r="EG6" s="32">
        <f t="shared" si="14"/>
        <v>0</v>
      </c>
      <c r="EH6" s="32">
        <f t="shared" si="14"/>
        <v>0</v>
      </c>
      <c r="EI6" s="33">
        <f t="shared" si="14"/>
        <v>0.04</v>
      </c>
      <c r="EJ6" s="33">
        <f t="shared" si="14"/>
        <v>0.08</v>
      </c>
      <c r="EK6" s="33">
        <f t="shared" si="14"/>
        <v>7.0000000000000007E-2</v>
      </c>
      <c r="EL6" s="33">
        <f t="shared" si="14"/>
        <v>0.1</v>
      </c>
      <c r="EM6" s="33">
        <f t="shared" si="14"/>
        <v>0.27</v>
      </c>
      <c r="EN6" s="32" t="str">
        <f>IF(EN7="","",IF(EN7="-","【-】","【"&amp;SUBSTITUTE(TEXT(EN7,"#,##0.00"),"-","△")&amp;"】"))</f>
        <v>【0.23】</v>
      </c>
    </row>
    <row r="7" spans="1:147" s="34" customFormat="1" x14ac:dyDescent="0.15">
      <c r="A7" s="26"/>
      <c r="B7" s="35">
        <v>2015</v>
      </c>
      <c r="C7" s="35">
        <v>72125</v>
      </c>
      <c r="D7" s="35">
        <v>46</v>
      </c>
      <c r="E7" s="35">
        <v>17</v>
      </c>
      <c r="F7" s="35">
        <v>1</v>
      </c>
      <c r="G7" s="35">
        <v>0</v>
      </c>
      <c r="H7" s="35" t="s">
        <v>95</v>
      </c>
      <c r="I7" s="35" t="s">
        <v>96</v>
      </c>
      <c r="J7" s="35" t="s">
        <v>97</v>
      </c>
      <c r="K7" s="35" t="s">
        <v>98</v>
      </c>
      <c r="L7" s="35" t="s">
        <v>99</v>
      </c>
      <c r="M7" s="36" t="s">
        <v>100</v>
      </c>
      <c r="N7" s="36">
        <v>54.03</v>
      </c>
      <c r="O7" s="36">
        <v>52.53</v>
      </c>
      <c r="P7" s="36">
        <v>58.68</v>
      </c>
      <c r="Q7" s="36">
        <v>2673</v>
      </c>
      <c r="R7" s="36">
        <v>63930</v>
      </c>
      <c r="S7" s="36">
        <v>398.58</v>
      </c>
      <c r="T7" s="36">
        <v>160.38999999999999</v>
      </c>
      <c r="U7" s="36">
        <v>33374</v>
      </c>
      <c r="V7" s="36">
        <v>10.34</v>
      </c>
      <c r="W7" s="36">
        <v>3227.66</v>
      </c>
      <c r="X7" s="36">
        <v>85.56</v>
      </c>
      <c r="Y7" s="36">
        <v>99.72</v>
      </c>
      <c r="Z7" s="36">
        <v>96.53</v>
      </c>
      <c r="AA7" s="36">
        <v>103.11</v>
      </c>
      <c r="AB7" s="36">
        <v>122.14</v>
      </c>
      <c r="AC7" s="36">
        <v>103.89</v>
      </c>
      <c r="AD7" s="36">
        <v>105.76</v>
      </c>
      <c r="AE7" s="36">
        <v>105.34</v>
      </c>
      <c r="AF7" s="36">
        <v>108.77</v>
      </c>
      <c r="AG7" s="36">
        <v>109.48</v>
      </c>
      <c r="AH7" s="36">
        <v>108.23</v>
      </c>
      <c r="AI7" s="36">
        <v>331.41</v>
      </c>
      <c r="AJ7" s="36">
        <v>342.73</v>
      </c>
      <c r="AK7" s="36">
        <v>410.9</v>
      </c>
      <c r="AL7" s="36">
        <v>362.56</v>
      </c>
      <c r="AM7" s="36">
        <v>146.28</v>
      </c>
      <c r="AN7" s="36">
        <v>30.39</v>
      </c>
      <c r="AO7" s="36">
        <v>25.99</v>
      </c>
      <c r="AP7" s="36">
        <v>24.99</v>
      </c>
      <c r="AQ7" s="36">
        <v>21.47</v>
      </c>
      <c r="AR7" s="36">
        <v>16.34</v>
      </c>
      <c r="AS7" s="36">
        <v>4.45</v>
      </c>
      <c r="AT7" s="36">
        <v>222.06</v>
      </c>
      <c r="AU7" s="36">
        <v>144.38</v>
      </c>
      <c r="AV7" s="36">
        <v>217.17</v>
      </c>
      <c r="AW7" s="36">
        <v>110.39</v>
      </c>
      <c r="AX7" s="36">
        <v>102.12</v>
      </c>
      <c r="AY7" s="36">
        <v>230.06</v>
      </c>
      <c r="AZ7" s="36">
        <v>275.56</v>
      </c>
      <c r="BA7" s="36">
        <v>316.92</v>
      </c>
      <c r="BB7" s="36">
        <v>79.239999999999995</v>
      </c>
      <c r="BC7" s="36">
        <v>78.930000000000007</v>
      </c>
      <c r="BD7" s="36">
        <v>57.41</v>
      </c>
      <c r="BE7" s="36">
        <v>3581.06</v>
      </c>
      <c r="BF7" s="36">
        <v>2925.18</v>
      </c>
      <c r="BG7" s="36">
        <v>2667.54</v>
      </c>
      <c r="BH7" s="36">
        <v>2406.23</v>
      </c>
      <c r="BI7" s="36">
        <v>2165.7800000000002</v>
      </c>
      <c r="BJ7" s="36">
        <v>936.66</v>
      </c>
      <c r="BK7" s="36">
        <v>918.88</v>
      </c>
      <c r="BL7" s="36">
        <v>885.97</v>
      </c>
      <c r="BM7" s="36">
        <v>854.16</v>
      </c>
      <c r="BN7" s="36">
        <v>848.31</v>
      </c>
      <c r="BO7" s="36">
        <v>763.62</v>
      </c>
      <c r="BP7" s="36">
        <v>74.900000000000006</v>
      </c>
      <c r="BQ7" s="36">
        <v>114.68</v>
      </c>
      <c r="BR7" s="36">
        <v>140.62</v>
      </c>
      <c r="BS7" s="36">
        <v>143.16999999999999</v>
      </c>
      <c r="BT7" s="36">
        <v>107.84</v>
      </c>
      <c r="BU7" s="36">
        <v>88.44</v>
      </c>
      <c r="BV7" s="36">
        <v>88.2</v>
      </c>
      <c r="BW7" s="36">
        <v>89.94</v>
      </c>
      <c r="BX7" s="36">
        <v>93.13</v>
      </c>
      <c r="BY7" s="36">
        <v>94.38</v>
      </c>
      <c r="BZ7" s="36">
        <v>98.53</v>
      </c>
      <c r="CA7" s="36">
        <v>205.85</v>
      </c>
      <c r="CB7" s="36">
        <v>131.94999999999999</v>
      </c>
      <c r="CC7" s="36">
        <v>106.87</v>
      </c>
      <c r="CD7" s="36">
        <v>106.09</v>
      </c>
      <c r="CE7" s="36">
        <v>142.02000000000001</v>
      </c>
      <c r="CF7" s="36">
        <v>169.89</v>
      </c>
      <c r="CG7" s="36">
        <v>171.78</v>
      </c>
      <c r="CH7" s="36">
        <v>168.57</v>
      </c>
      <c r="CI7" s="36">
        <v>167.97</v>
      </c>
      <c r="CJ7" s="36">
        <v>165.45</v>
      </c>
      <c r="CK7" s="36">
        <v>139.69999999999999</v>
      </c>
      <c r="CL7" s="36">
        <v>63.1</v>
      </c>
      <c r="CM7" s="36">
        <v>72.260000000000005</v>
      </c>
      <c r="CN7" s="36">
        <v>69.150000000000006</v>
      </c>
      <c r="CO7" s="36">
        <v>71.13</v>
      </c>
      <c r="CP7" s="36">
        <v>73.45</v>
      </c>
      <c r="CQ7" s="36">
        <v>62.55</v>
      </c>
      <c r="CR7" s="36">
        <v>62.27</v>
      </c>
      <c r="CS7" s="36">
        <v>64.12</v>
      </c>
      <c r="CT7" s="36">
        <v>64.87</v>
      </c>
      <c r="CU7" s="36">
        <v>65.62</v>
      </c>
      <c r="CV7" s="36">
        <v>60.01</v>
      </c>
      <c r="CW7" s="36">
        <v>86.18</v>
      </c>
      <c r="CX7" s="36">
        <v>86.63</v>
      </c>
      <c r="CY7" s="36">
        <v>87.36</v>
      </c>
      <c r="CZ7" s="36">
        <v>88.26</v>
      </c>
      <c r="DA7" s="36">
        <v>87.1</v>
      </c>
      <c r="DB7" s="36">
        <v>90.26</v>
      </c>
      <c r="DC7" s="36">
        <v>90.69</v>
      </c>
      <c r="DD7" s="36">
        <v>90.91</v>
      </c>
      <c r="DE7" s="36">
        <v>91.11</v>
      </c>
      <c r="DF7" s="36">
        <v>91.44</v>
      </c>
      <c r="DG7" s="36">
        <v>94.73</v>
      </c>
      <c r="DH7" s="36">
        <v>10.43</v>
      </c>
      <c r="DI7" s="36">
        <v>11.63</v>
      </c>
      <c r="DJ7" s="36">
        <v>12.81</v>
      </c>
      <c r="DK7" s="36">
        <v>25.3</v>
      </c>
      <c r="DL7" s="36">
        <v>27.99</v>
      </c>
      <c r="DM7" s="36">
        <v>11.26</v>
      </c>
      <c r="DN7" s="36">
        <v>12.02</v>
      </c>
      <c r="DO7" s="36">
        <v>12.9</v>
      </c>
      <c r="DP7" s="36">
        <v>25.52</v>
      </c>
      <c r="DQ7" s="36">
        <v>25.89</v>
      </c>
      <c r="DR7" s="36">
        <v>36.85</v>
      </c>
      <c r="DS7" s="36">
        <v>0</v>
      </c>
      <c r="DT7" s="36">
        <v>0.14000000000000001</v>
      </c>
      <c r="DU7" s="36">
        <v>0.5</v>
      </c>
      <c r="DV7" s="36">
        <v>0.72</v>
      </c>
      <c r="DW7" s="36">
        <v>1.03</v>
      </c>
      <c r="DX7" s="36">
        <v>0.5</v>
      </c>
      <c r="DY7" s="36">
        <v>0.48</v>
      </c>
      <c r="DZ7" s="36">
        <v>0.71</v>
      </c>
      <c r="EA7" s="36">
        <v>0.76</v>
      </c>
      <c r="EB7" s="36">
        <v>0.71</v>
      </c>
      <c r="EC7" s="36">
        <v>4.5599999999999996</v>
      </c>
      <c r="ED7" s="36">
        <v>0</v>
      </c>
      <c r="EE7" s="36">
        <v>0</v>
      </c>
      <c r="EF7" s="36">
        <v>0</v>
      </c>
      <c r="EG7" s="36">
        <v>0</v>
      </c>
      <c r="EH7" s="36">
        <v>0</v>
      </c>
      <c r="EI7" s="36">
        <v>0.04</v>
      </c>
      <c r="EJ7" s="36">
        <v>0.08</v>
      </c>
      <c r="EK7" s="36">
        <v>7.0000000000000007E-2</v>
      </c>
      <c r="EL7" s="36">
        <v>0.1</v>
      </c>
      <c r="EM7" s="36">
        <v>0.27</v>
      </c>
      <c r="EN7" s="36">
        <v>0.23</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羽田真介❤</cp:lastModifiedBy>
  <dcterms:created xsi:type="dcterms:W3CDTF">2017-02-08T02:34:29Z</dcterms:created>
  <dcterms:modified xsi:type="dcterms:W3CDTF">2017-02-14T06:25:28Z</dcterms:modified>
  <cp:category/>
</cp:coreProperties>
</file>