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51\shared folder\070300 下水道課\平成28年度\04　通知・照会・回答\02　庁内／財政課\29.2.6　公営企業に係る「経営比較分析表」の分析等について\"/>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<sst xmlns="http://schemas.openxmlformats.org/spreadsheetml/2006/main" count="221" uniqueCount="111">
  <si>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</si>
  <si>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</si>
  <si>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</si>
  <si>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</si>
  <si>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</si>
  <si>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</si>
  <si>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</si>
  <si>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</si>
  <si>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</si>
  <si>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</si>
  <si>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</si>
  <si>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</si>
  <si>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</si>
  <si>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</si>
  <si>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</si>
  <si>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</si>
  <si>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</si>
  <si>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</si>
  <si>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</si>
  <si>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</si>
  <si>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</si>
  <si>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</si>
  <si>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</si>
  <si>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</si>
  <si>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</si>
  <si>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</si>
  <si>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</si>
  <si>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</si>
  <si>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</si>
  <si>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</si>
  <si>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</si>
  <si>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</si>
  <si>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</si>
  <si>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</si>
  <si>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</si>
  <si>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</si>
  <si>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</si>
  <si>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</si>
  <si>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</si>
  <si>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</si>
  <si>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</si>
  <si>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</si>
  <si>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</si>
  <si>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</si>
  <si>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</si>
  <si>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</si>
  <si>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</si>
  <si>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</si>
  <si>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</si>
  <si>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</si>
  <si>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</si>
  <si>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</si>
  <si>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</si>
  <si>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</si>
  <si>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</si>
  <si>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</si>
  <si>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</si>
  <si>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</si>
  <si>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</si>
  <si>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</si>
  <si>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</si>
  <si>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</si>
  <si>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</si>
  <si>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</si>
  <si>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</si>
  <si>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</si>
  <si>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</si>
  <si>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</si>
  <si>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</si>
  <si>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</si>
  <si>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</si>
  <si>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</si>
  <si>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</si>
  <si>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</si>
  <si>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</si>
  <si>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</si>
  <si>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</si>
  <si>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</si>
  <si>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</si>
  <si>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</si>
  <si>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</si>
  <si>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</si>
  <si>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</si>
  <si>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</si>
  <si>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</si>
  <si>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</si>
  <si>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</si>
  <si>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</si>
  <si>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</si>
  <si>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</si>
  <si>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</si>
  <si>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</si>
  <si>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</si>
  <si>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</si>
  <si>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</si>
  <si>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</si>
  <si>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田村市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</si>
  <si>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</si>
  <si>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</si>
  <si>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</si>
  <si>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</si>
  <si>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</si>
  <si>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</si>
  <si>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</si>
  <si>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</si>
  <si>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</si>
  <si>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</si>
  <si>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</si>
  <si>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◆収益的収支比率および経費回収比率がともに100％を大きく割り込んでいるが、使用料収入（営業収益）と他会計繰入金（営業外収益）の増加により収支は改善傾向にある。
　また、企業債残高は管路整備の概成に伴い年々減少しており、企業債残高対事業規模比率は繰出基準割合の見直しもあって大幅に減少している。
◆汚水処理原価、施設利用率、水洗化率がともに類似団体平均値の近似値となっているものの、経費回収率は平均値を大幅に下回り、単年度収支は赤字状態が続いている。
　これは、使用料水準の低さが収支圧迫の要因となっており、経営規模の適正化と併せて使用料水準の引き上げについても検討する必要が生じている。</t>
    <rPh sb="85" eb="87">
      <t>キギョウ</t>
    </rPh>
    <rPh sb="87" eb="88">
      <t>サイ</t>
    </rPh>
    <rPh sb="88" eb="90">
      <t>ザンダカ</t>
    </rPh>
    <rPh sb="91" eb="93">
      <t>カンロ</t>
    </rPh>
    <rPh sb="93" eb="95">
      <t>セイビ</t>
    </rPh>
    <rPh sb="96" eb="98">
      <t>ガイセイ</t>
    </rPh>
    <rPh sb="99" eb="100">
      <t>トモナ</t>
    </rPh>
    <rPh sb="101" eb="103">
      <t>ネンネン</t>
    </rPh>
    <rPh sb="103" eb="105">
      <t>ゲンショウ</t>
    </rPh>
    <rPh sb="137" eb="139">
      <t>オオハバ</t>
    </rPh>
    <rPh sb="140" eb="142">
      <t>ゲンショウ</t>
    </rPh>
    <rPh sb="289" eb="290">
      <t>ショウ</t>
    </rPh>
    <phoneticPr fontId="4"/>
  </si>
  <si>
    <t>　持続可能な汚水処理事業の継続に向けて、近接する下水道への接続と公共下水道事業への事業統合を平成32年4月に計画している。これにより、使用料水準も公共下水道事業に統一され、処理場における維持管理費や機械設備等の更新経費も削減されることから、汚水処理事業に係る経営の合理化が進む予定である。</t>
    <rPh sb="20" eb="22">
      <t>キンセツ</t>
    </rPh>
    <rPh sb="24" eb="27">
      <t>ゲスイドウ</t>
    </rPh>
    <rPh sb="29" eb="31">
      <t>セツゾク</t>
    </rPh>
    <rPh sb="32" eb="34">
      <t>コウキョウ</t>
    </rPh>
    <rPh sb="34" eb="37">
      <t>ゲスイドウ</t>
    </rPh>
    <rPh sb="37" eb="39">
      <t>ジギョウ</t>
    </rPh>
    <rPh sb="41" eb="43">
      <t>ジギョウ</t>
    </rPh>
    <rPh sb="43" eb="45">
      <t>トウゴウ</t>
    </rPh>
    <rPh sb="46" eb="48">
      <t>ヘイセイ</t>
    </rPh>
    <rPh sb="50" eb="51">
      <t>ネン</t>
    </rPh>
    <rPh sb="52" eb="53">
      <t>ガツ</t>
    </rPh>
    <rPh sb="54" eb="56">
      <t>ケイカク</t>
    </rPh>
    <rPh sb="67" eb="70">
      <t>シヨウリョウ</t>
    </rPh>
    <rPh sb="70" eb="72">
      <t>スイジュン</t>
    </rPh>
    <rPh sb="73" eb="75">
      <t>コウキョウ</t>
    </rPh>
    <rPh sb="75" eb="78">
      <t>ゲスイドウ</t>
    </rPh>
    <rPh sb="78" eb="80">
      <t>ジギョウ</t>
    </rPh>
    <rPh sb="81" eb="83">
      <t>トウイツ</t>
    </rPh>
    <rPh sb="86" eb="89">
      <t>ショリジョウ</t>
    </rPh>
    <rPh sb="93" eb="95">
      <t>イジ</t>
    </rPh>
    <rPh sb="95" eb="98">
      <t>カンリヒ</t>
    </rPh>
    <rPh sb="99" eb="101">
      <t>キカイ</t>
    </rPh>
    <rPh sb="101" eb="103">
      <t>セツビ</t>
    </rPh>
    <rPh sb="103" eb="104">
      <t>トウ</t>
    </rPh>
    <rPh sb="105" eb="107">
      <t>コウシン</t>
    </rPh>
    <rPh sb="107" eb="109">
      <t>ケイヒ</t>
    </rPh>
    <rPh sb="110" eb="112">
      <t>サクゲン</t>
    </rPh>
    <rPh sb="120" eb="122">
      <t>オスイ</t>
    </rPh>
    <rPh sb="122" eb="124">
      <t>ショリ</t>
    </rPh>
    <rPh sb="124" eb="126">
      <t>ジギョウ</t>
    </rPh>
    <rPh sb="127" eb="128">
      <t>カカワ</t>
    </rPh>
    <rPh sb="129" eb="131">
      <t>ケイエイ</t>
    </rPh>
    <rPh sb="132" eb="135">
      <t>ゴウリカ</t>
    </rPh>
    <rPh sb="136" eb="137">
      <t>スス</t>
    </rPh>
    <rPh sb="138" eb="140">
      <t>ヨテイ</t>
    </rPh>
    <phoneticPr fontId="4"/>
  </si>
  <si>
    <t>　農業集落排水事業で整備した処理施設および管路施設は、供用開始から16年が経過している。これまで、平成23年度の東日本大震災による管路施設の災害復旧工事以外に大きな更新投資はないが、今後は耐用年数を超えた機械設備等に対する更新経費と老朽化に伴う維持管理経費の増加が見込まれる。</t>
    <rPh sb="108" eb="109">
      <t>タイ</t>
    </rPh>
    <rPh sb="111" eb="113">
      <t>コウシン</t>
    </rPh>
    <rPh sb="113" eb="115">
      <t>ケイヒ</t>
    </rPh>
    <rPh sb="116" eb="119">
      <t>ロウキュウカ</t>
    </rPh>
    <rPh sb="120" eb="121">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</si>
</sst>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7.5</c:v>
                </c:pt>
                <c:pt idx="1">
                  <c:v>0</c:v>
                </c:pt>
                <c:pt idx="2">
                  <c:v>0</c:v>
                </c:pt>
                <c:pt idx="3">
                  <c:v>0</c:v>
                </c:pt>
                <c:pt idx="4">
                  <c:v>0</c:v>
                </c:pt>
              </c:numCache>
            </c:numRef>
          </c:val>
        </c:ser>
        <c:dLbls>
          <c:showLegendKey val="0"/>
          <c:showVal val="0"/>
          <c:showCatName val="0"/>
          <c:showSerName val="0"/>
          <c:showPercent val="0"/>
          <c:showBubbleSize val="0"/>
        </c:dLbls>
        <c:gapWidth val="150"/>
        <c:axId val="570475136"/>
        <c:axId val="5704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570475136"/>
        <c:axId val="570480576"/>
      </c:lineChart>
      <c:dateAx>
        <c:axId val="570475136"/>
        <c:scaling>
          <c:orientation val="minMax"/>
        </c:scaling>
        <c:delete val="1"/>
        <c:axPos val="b"/>
        <c:numFmt formatCode="ge" sourceLinked="1"/>
        <c:majorTickMark val="none"/>
        <c:minorTickMark val="none"/>
        <c:tickLblPos val="none"/>
        <c:crossAx val="570480576"/>
        <c:crosses val="autoZero"/>
        <c:auto val="1"/>
        <c:lblOffset val="100"/>
        <c:baseTimeUnit val="years"/>
      </c:dateAx>
      <c:valAx>
        <c:axId val="5704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4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56.74</c:v>
                </c:pt>
                <c:pt idx="1">
                  <c:v>51.69</c:v>
                </c:pt>
                <c:pt idx="2">
                  <c:v>55.06</c:v>
                </c:pt>
                <c:pt idx="3">
                  <c:v>61.24</c:v>
                </c:pt>
                <c:pt idx="4">
                  <c:v>61.24</c:v>
                </c:pt>
              </c:numCache>
            </c:numRef>
          </c:val>
        </c:ser>
        <c:dLbls>
          <c:showLegendKey val="0"/>
          <c:showVal val="0"/>
          <c:showCatName val="0"/>
          <c:showSerName val="0"/>
          <c:showPercent val="0"/>
          <c:showBubbleSize val="0"/>
        </c:dLbls>
        <c:gapWidth val="150"/>
        <c:axId val="647020880"/>
        <c:axId val="64702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647020880"/>
        <c:axId val="647025776"/>
      </c:lineChart>
      <c:dateAx>
        <c:axId val="647020880"/>
        <c:scaling>
          <c:orientation val="minMax"/>
        </c:scaling>
        <c:delete val="1"/>
        <c:axPos val="b"/>
        <c:numFmt formatCode="ge" sourceLinked="1"/>
        <c:majorTickMark val="none"/>
        <c:minorTickMark val="none"/>
        <c:tickLblPos val="none"/>
        <c:crossAx val="647025776"/>
        <c:crosses val="autoZero"/>
        <c:auto val="1"/>
        <c:lblOffset val="100"/>
        <c:baseTimeUnit val="years"/>
      </c:dateAx>
      <c:valAx>
        <c:axId val="64702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02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77.98</c:v>
                </c:pt>
                <c:pt idx="1">
                  <c:v>77.09</c:v>
                </c:pt>
                <c:pt idx="2">
                  <c:v>83.01</c:v>
                </c:pt>
                <c:pt idx="3">
                  <c:v>84.71</c:v>
                </c:pt>
                <c:pt idx="4">
                  <c:v>85.58</c:v>
                </c:pt>
              </c:numCache>
            </c:numRef>
          </c:val>
        </c:ser>
        <c:dLbls>
          <c:showLegendKey val="0"/>
          <c:showVal val="0"/>
          <c:showCatName val="0"/>
          <c:showSerName val="0"/>
          <c:showPercent val="0"/>
          <c:showBubbleSize val="0"/>
        </c:dLbls>
        <c:gapWidth val="150"/>
        <c:axId val="647013808"/>
        <c:axId val="64701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647013808"/>
        <c:axId val="647015440"/>
      </c:lineChart>
      <c:dateAx>
        <c:axId val="647013808"/>
        <c:scaling>
          <c:orientation val="minMax"/>
        </c:scaling>
        <c:delete val="1"/>
        <c:axPos val="b"/>
        <c:numFmt formatCode="ge" sourceLinked="1"/>
        <c:majorTickMark val="none"/>
        <c:minorTickMark val="none"/>
        <c:tickLblPos val="none"/>
        <c:crossAx val="647015440"/>
        <c:crosses val="autoZero"/>
        <c:auto val="1"/>
        <c:lblOffset val="100"/>
        <c:baseTimeUnit val="years"/>
      </c:dateAx>
      <c:valAx>
        <c:axId val="64701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01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62.7</c:v>
                </c:pt>
                <c:pt idx="1">
                  <c:v>60.04</c:v>
                </c:pt>
                <c:pt idx="2">
                  <c:v>60.35</c:v>
                </c:pt>
                <c:pt idx="3">
                  <c:v>59.21</c:v>
                </c:pt>
                <c:pt idx="4">
                  <c:v>69.66</c:v>
                </c:pt>
              </c:numCache>
            </c:numRef>
          </c:val>
        </c:ser>
        <c:dLbls>
          <c:showLegendKey val="0"/>
          <c:showVal val="0"/>
          <c:showCatName val="0"/>
          <c:showSerName val="0"/>
          <c:showPercent val="0"/>
          <c:showBubbleSize val="0"/>
        </c:dLbls>
        <c:gapWidth val="150"/>
        <c:axId val="570477856"/>
        <c:axId val="57047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0477856"/>
        <c:axId val="570473504"/>
      </c:lineChart>
      <c:dateAx>
        <c:axId val="570477856"/>
        <c:scaling>
          <c:orientation val="minMax"/>
        </c:scaling>
        <c:delete val="1"/>
        <c:axPos val="b"/>
        <c:numFmt formatCode="ge" sourceLinked="1"/>
        <c:majorTickMark val="none"/>
        <c:minorTickMark val="none"/>
        <c:tickLblPos val="none"/>
        <c:crossAx val="570473504"/>
        <c:crosses val="autoZero"/>
        <c:auto val="1"/>
        <c:lblOffset val="100"/>
        <c:baseTimeUnit val="years"/>
      </c:dateAx>
      <c:valAx>
        <c:axId val="5704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4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0477312"/>
        <c:axId val="5704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0477312"/>
        <c:axId val="570481664"/>
      </c:lineChart>
      <c:dateAx>
        <c:axId val="570477312"/>
        <c:scaling>
          <c:orientation val="minMax"/>
        </c:scaling>
        <c:delete val="1"/>
        <c:axPos val="b"/>
        <c:numFmt formatCode="ge" sourceLinked="1"/>
        <c:majorTickMark val="none"/>
        <c:minorTickMark val="none"/>
        <c:tickLblPos val="none"/>
        <c:crossAx val="570481664"/>
        <c:crosses val="autoZero"/>
        <c:auto val="1"/>
        <c:lblOffset val="100"/>
        <c:baseTimeUnit val="years"/>
      </c:dateAx>
      <c:valAx>
        <c:axId val="5704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4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0476224"/>
        <c:axId val="5704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0476224"/>
        <c:axId val="570470784"/>
      </c:lineChart>
      <c:dateAx>
        <c:axId val="570476224"/>
        <c:scaling>
          <c:orientation val="minMax"/>
        </c:scaling>
        <c:delete val="1"/>
        <c:axPos val="b"/>
        <c:numFmt formatCode="ge" sourceLinked="1"/>
        <c:majorTickMark val="none"/>
        <c:minorTickMark val="none"/>
        <c:tickLblPos val="none"/>
        <c:crossAx val="570470784"/>
        <c:crosses val="autoZero"/>
        <c:auto val="1"/>
        <c:lblOffset val="100"/>
        <c:baseTimeUnit val="years"/>
      </c:dateAx>
      <c:valAx>
        <c:axId val="5704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4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0479488"/>
        <c:axId val="31612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0479488"/>
        <c:axId val="316121392"/>
      </c:lineChart>
      <c:dateAx>
        <c:axId val="570479488"/>
        <c:scaling>
          <c:orientation val="minMax"/>
        </c:scaling>
        <c:delete val="1"/>
        <c:axPos val="b"/>
        <c:numFmt formatCode="ge" sourceLinked="1"/>
        <c:majorTickMark val="none"/>
        <c:minorTickMark val="none"/>
        <c:tickLblPos val="none"/>
        <c:crossAx val="316121392"/>
        <c:crosses val="autoZero"/>
        <c:auto val="1"/>
        <c:lblOffset val="100"/>
        <c:baseTimeUnit val="years"/>
      </c:dateAx>
      <c:valAx>
        <c:axId val="31612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4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7021968"/>
        <c:axId val="64702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7021968"/>
        <c:axId val="647026320"/>
      </c:lineChart>
      <c:dateAx>
        <c:axId val="647021968"/>
        <c:scaling>
          <c:orientation val="minMax"/>
        </c:scaling>
        <c:delete val="1"/>
        <c:axPos val="b"/>
        <c:numFmt formatCode="ge" sourceLinked="1"/>
        <c:majorTickMark val="none"/>
        <c:minorTickMark val="none"/>
        <c:tickLblPos val="none"/>
        <c:crossAx val="647026320"/>
        <c:crosses val="autoZero"/>
        <c:auto val="1"/>
        <c:lblOffset val="100"/>
        <c:baseTimeUnit val="years"/>
      </c:dateAx>
      <c:valAx>
        <c:axId val="64702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02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1605.41</c:v>
                </c:pt>
                <c:pt idx="1">
                  <c:v>1824.71</c:v>
                </c:pt>
                <c:pt idx="2">
                  <c:v>1815.9</c:v>
                </c:pt>
                <c:pt idx="3">
                  <c:v>1580.4</c:v>
                </c:pt>
                <c:pt idx="4">
                  <c:v>61.81</c:v>
                </c:pt>
              </c:numCache>
            </c:numRef>
          </c:val>
        </c:ser>
        <c:dLbls>
          <c:showLegendKey val="0"/>
          <c:showVal val="0"/>
          <c:showCatName val="0"/>
          <c:showSerName val="0"/>
          <c:showPercent val="0"/>
          <c:showBubbleSize val="0"/>
        </c:dLbls>
        <c:gapWidth val="150"/>
        <c:axId val="647016528"/>
        <c:axId val="64701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647016528"/>
        <c:axId val="647017616"/>
      </c:lineChart>
      <c:dateAx>
        <c:axId val="647016528"/>
        <c:scaling>
          <c:orientation val="minMax"/>
        </c:scaling>
        <c:delete val="1"/>
        <c:axPos val="b"/>
        <c:numFmt formatCode="ge" sourceLinked="1"/>
        <c:majorTickMark val="none"/>
        <c:minorTickMark val="none"/>
        <c:tickLblPos val="none"/>
        <c:crossAx val="647017616"/>
        <c:crosses val="autoZero"/>
        <c:auto val="1"/>
        <c:lblOffset val="100"/>
        <c:baseTimeUnit val="years"/>
      </c:dateAx>
      <c:valAx>
        <c:axId val="64701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01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23.06</c:v>
                </c:pt>
                <c:pt idx="1">
                  <c:v>23.04</c:v>
                </c:pt>
                <c:pt idx="2">
                  <c:v>22.22</c:v>
                </c:pt>
                <c:pt idx="3">
                  <c:v>23.81</c:v>
                </c:pt>
                <c:pt idx="4">
                  <c:v>34.590000000000003</c:v>
                </c:pt>
              </c:numCache>
            </c:numRef>
          </c:val>
        </c:ser>
        <c:dLbls>
          <c:showLegendKey val="0"/>
          <c:showVal val="0"/>
          <c:showCatName val="0"/>
          <c:showSerName val="0"/>
          <c:showPercent val="0"/>
          <c:showBubbleSize val="0"/>
        </c:dLbls>
        <c:gapWidth val="150"/>
        <c:axId val="647012176"/>
        <c:axId val="64702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647012176"/>
        <c:axId val="647023600"/>
      </c:lineChart>
      <c:dateAx>
        <c:axId val="647012176"/>
        <c:scaling>
          <c:orientation val="minMax"/>
        </c:scaling>
        <c:delete val="1"/>
        <c:axPos val="b"/>
        <c:numFmt formatCode="ge" sourceLinked="1"/>
        <c:majorTickMark val="none"/>
        <c:minorTickMark val="none"/>
        <c:tickLblPos val="none"/>
        <c:crossAx val="647023600"/>
        <c:crosses val="autoZero"/>
        <c:auto val="1"/>
        <c:lblOffset val="100"/>
        <c:baseTimeUnit val="years"/>
      </c:dateAx>
      <c:valAx>
        <c:axId val="64702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01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468.33</c:v>
                </c:pt>
                <c:pt idx="1">
                  <c:v>514.66</c:v>
                </c:pt>
                <c:pt idx="2">
                  <c:v>500.37</c:v>
                </c:pt>
                <c:pt idx="3">
                  <c:v>441.94</c:v>
                </c:pt>
                <c:pt idx="4">
                  <c:v>309.98</c:v>
                </c:pt>
              </c:numCache>
            </c:numRef>
          </c:val>
        </c:ser>
        <c:dLbls>
          <c:showLegendKey val="0"/>
          <c:showVal val="0"/>
          <c:showCatName val="0"/>
          <c:showSerName val="0"/>
          <c:showPercent val="0"/>
          <c:showBubbleSize val="0"/>
        </c:dLbls>
        <c:gapWidth val="150"/>
        <c:axId val="647019792"/>
        <c:axId val="64702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647019792"/>
        <c:axId val="647024688"/>
      </c:lineChart>
      <c:dateAx>
        <c:axId val="647019792"/>
        <c:scaling>
          <c:orientation val="minMax"/>
        </c:scaling>
        <c:delete val="1"/>
        <c:axPos val="b"/>
        <c:numFmt formatCode="ge" sourceLinked="1"/>
        <c:majorTickMark val="none"/>
        <c:minorTickMark val="none"/>
        <c:tickLblPos val="none"/>
        <c:crossAx val="647024688"/>
        <c:crosses val="autoZero"/>
        <c:auto val="1"/>
        <c:lblOffset val="100"/>
        <c:baseTimeUnit val="years"/>
      </c:dateAx>
      <c:valAx>
        <c:axId val="64702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01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田村市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38890</v>
      </c>
      <c r="AM8" s="47"/>
      <c r="AN8" s="47"/>
      <c r="AO8" s="47"/>
      <c r="AP8" s="47"/>
      <c r="AQ8" s="47"/>
      <c r="AR8" s="47"/>
      <c r="AS8" s="47"/>
      <c r="AT8" s="43">
        <f>データ!S6</f>
        <v>458.33</v>
      </c>
      <c r="AU8" s="43"/>
      <c r="AV8" s="43"/>
      <c r="AW8" s="43"/>
      <c r="AX8" s="43"/>
      <c r="AY8" s="43"/>
      <c r="AZ8" s="43"/>
      <c r="BA8" s="43"/>
      <c r="BB8" s="43">
        <f>データ!T6</f>
        <v>84.85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0.81</v>
      </c>
      <c r="Q10" s="43"/>
      <c r="R10" s="43"/>
      <c r="S10" s="43"/>
      <c r="T10" s="43"/>
      <c r="U10" s="43"/>
      <c r="V10" s="43"/>
      <c r="W10" s="43">
        <f>データ!P6</f>
        <v>100</v>
      </c>
      <c r="X10" s="43"/>
      <c r="Y10" s="43"/>
      <c r="Z10" s="43"/>
      <c r="AA10" s="43"/>
      <c r="AB10" s="43"/>
      <c r="AC10" s="43"/>
      <c r="AD10" s="47">
        <f>データ!Q6</f>
        <v>3345</v>
      </c>
      <c r="AE10" s="47"/>
      <c r="AF10" s="47"/>
      <c r="AG10" s="47"/>
      <c r="AH10" s="47"/>
      <c r="AI10" s="47"/>
      <c r="AJ10" s="47"/>
      <c r="AK10" s="2"/>
      <c r="AL10" s="47">
        <f>データ!U6</f>
        <v>312</v>
      </c>
      <c r="AM10" s="47"/>
      <c r="AN10" s="47"/>
      <c r="AO10" s="47"/>
      <c r="AP10" s="47"/>
      <c r="AQ10" s="47"/>
      <c r="AR10" s="47"/>
      <c r="AS10" s="47"/>
      <c r="AT10" s="43">
        <f>データ!V6</f>
        <v>0.38</v>
      </c>
      <c r="AU10" s="43"/>
      <c r="AV10" s="43"/>
      <c r="AW10" s="43"/>
      <c r="AX10" s="43"/>
      <c r="AY10" s="43"/>
      <c r="AZ10" s="43"/>
      <c r="BA10" s="43"/>
      <c r="BB10" s="43">
        <f>データ!W6</f>
        <v>821.05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110</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72117</v>
      </c>
      <c r="D6" s="31">
        <f t="shared" si="3"/>
        <v>47</v>
      </c>
      <c r="E6" s="31">
        <f t="shared" si="3"/>
        <v>17</v>
      </c>
      <c r="F6" s="31">
        <f t="shared" si="3"/>
        <v>5</v>
      </c>
      <c r="G6" s="31">
        <f t="shared" si="3"/>
        <v>0</v>
      </c>
      <c r="H6" s="31" t="str">
        <f t="shared" si="3"/>
        <v>福島県　田村市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0.81</v>
      </c>
      <c r="P6" s="32">
        <f t="shared" si="3"/>
        <v>100</v>
      </c>
      <c r="Q6" s="32">
        <f t="shared" si="3"/>
        <v>3345</v>
      </c>
      <c r="R6" s="32">
        <f t="shared" si="3"/>
        <v>38890</v>
      </c>
      <c r="S6" s="32">
        <f t="shared" si="3"/>
        <v>458.33</v>
      </c>
      <c r="T6" s="32">
        <f t="shared" si="3"/>
        <v>84.85</v>
      </c>
      <c r="U6" s="32">
        <f t="shared" si="3"/>
        <v>312</v>
      </c>
      <c r="V6" s="32">
        <f t="shared" si="3"/>
        <v>0.38</v>
      </c>
      <c r="W6" s="32">
        <f t="shared" si="3"/>
        <v>821.05</v>
      </c>
      <c r="X6" s="33">
        <f>IF(X7="",NA(),X7)</f>
        <v>62.7</v>
      </c>
      <c r="Y6" s="33">
        <f t="shared" ref="Y6:AG6" si="4">IF(Y7="",NA(),Y7)</f>
        <v>60.04</v>
      </c>
      <c r="Z6" s="33">
        <f t="shared" si="4"/>
        <v>60.35</v>
      </c>
      <c r="AA6" s="33">
        <f t="shared" si="4"/>
        <v>59.21</v>
      </c>
      <c r="AB6" s="33">
        <f t="shared" si="4"/>
        <v>69.66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1605.41</v>
      </c>
      <c r="BF6" s="33">
        <f t="shared" ref="BF6:BN6" si="7">IF(BF7="",NA(),BF7)</f>
        <v>1824.71</v>
      </c>
      <c r="BG6" s="33">
        <f t="shared" si="7"/>
        <v>1815.9</v>
      </c>
      <c r="BH6" s="33">
        <f t="shared" si="7"/>
        <v>1580.4</v>
      </c>
      <c r="BI6" s="33">
        <f t="shared" si="7"/>
        <v>61.81</v>
      </c>
      <c r="BJ6" s="33">
        <f t="shared" si="7"/>
        <v>1224.75</v>
      </c>
      <c r="BK6" s="33">
        <f t="shared" si="7"/>
        <v>1144.05</v>
      </c>
      <c r="BL6" s="33">
        <f t="shared" si="7"/>
        <v>1126.77</v>
      </c>
      <c r="BM6" s="33">
        <f t="shared" si="7"/>
        <v>1044.8</v>
      </c>
      <c r="BN6" s="33">
        <f t="shared" si="7"/>
        <v>1081.8</v>
      </c>
      <c r="BO6" s="32" t="str">
        <f>IF(BO7="","",IF(BO7="-","【-】","【"&amp;SUBSTITUTE(TEXT(BO7,"#,##0.00"),"-","△")&amp;"】"))</f>
        <v>【1,015.77】</v>
      </c>
      <c r="BP6" s="33">
        <f>IF(BP7="",NA(),BP7)</f>
        <v>23.06</v>
      </c>
      <c r="BQ6" s="33">
        <f t="shared" ref="BQ6:BY6" si="8">IF(BQ7="",NA(),BQ7)</f>
        <v>23.04</v>
      </c>
      <c r="BR6" s="33">
        <f t="shared" si="8"/>
        <v>22.22</v>
      </c>
      <c r="BS6" s="33">
        <f t="shared" si="8"/>
        <v>23.81</v>
      </c>
      <c r="BT6" s="33">
        <f t="shared" si="8"/>
        <v>34.590000000000003</v>
      </c>
      <c r="BU6" s="33">
        <f t="shared" si="8"/>
        <v>42.13</v>
      </c>
      <c r="BV6" s="33">
        <f t="shared" si="8"/>
        <v>42.48</v>
      </c>
      <c r="BW6" s="33">
        <f t="shared" si="8"/>
        <v>50.9</v>
      </c>
      <c r="BX6" s="33">
        <f t="shared" si="8"/>
        <v>50.82</v>
      </c>
      <c r="BY6" s="33">
        <f t="shared" si="8"/>
        <v>52.19</v>
      </c>
      <c r="BZ6" s="32" t="str">
        <f>IF(BZ7="","",IF(BZ7="-","【-】","【"&amp;SUBSTITUTE(TEXT(BZ7,"#,##0.00"),"-","△")&amp;"】"))</f>
        <v>【52.78】</v>
      </c>
      <c r="CA6" s="33">
        <f>IF(CA7="",NA(),CA7)</f>
        <v>468.33</v>
      </c>
      <c r="CB6" s="33">
        <f t="shared" ref="CB6:CJ6" si="9">IF(CB7="",NA(),CB7)</f>
        <v>514.66</v>
      </c>
      <c r="CC6" s="33">
        <f t="shared" si="9"/>
        <v>500.37</v>
      </c>
      <c r="CD6" s="33">
        <f t="shared" si="9"/>
        <v>441.94</v>
      </c>
      <c r="CE6" s="33">
        <f t="shared" si="9"/>
        <v>309.98</v>
      </c>
      <c r="CF6" s="33">
        <f t="shared" si="9"/>
        <v>348.41</v>
      </c>
      <c r="CG6" s="33">
        <f t="shared" si="9"/>
        <v>343.8</v>
      </c>
      <c r="CH6" s="33">
        <f t="shared" si="9"/>
        <v>293.27</v>
      </c>
      <c r="CI6" s="33">
        <f t="shared" si="9"/>
        <v>300.52</v>
      </c>
      <c r="CJ6" s="33">
        <f t="shared" si="9"/>
        <v>296.14</v>
      </c>
      <c r="CK6" s="32" t="str">
        <f>IF(CK7="","",IF(CK7="-","【-】","【"&amp;SUBSTITUTE(TEXT(CK7,"#,##0.00"),"-","△")&amp;"】"))</f>
        <v>【289.81】</v>
      </c>
      <c r="CL6" s="33">
        <f>IF(CL7="",NA(),CL7)</f>
        <v>56.74</v>
      </c>
      <c r="CM6" s="33">
        <f t="shared" ref="CM6:CU6" si="10">IF(CM7="",NA(),CM7)</f>
        <v>51.69</v>
      </c>
      <c r="CN6" s="33">
        <f t="shared" si="10"/>
        <v>55.06</v>
      </c>
      <c r="CO6" s="33">
        <f t="shared" si="10"/>
        <v>61.24</v>
      </c>
      <c r="CP6" s="33">
        <f t="shared" si="10"/>
        <v>61.24</v>
      </c>
      <c r="CQ6" s="33">
        <f t="shared" si="10"/>
        <v>46.85</v>
      </c>
      <c r="CR6" s="33">
        <f t="shared" si="10"/>
        <v>46.06</v>
      </c>
      <c r="CS6" s="33">
        <f t="shared" si="10"/>
        <v>53.78</v>
      </c>
      <c r="CT6" s="33">
        <f t="shared" si="10"/>
        <v>53.24</v>
      </c>
      <c r="CU6" s="33">
        <f t="shared" si="10"/>
        <v>52.31</v>
      </c>
      <c r="CV6" s="32" t="str">
        <f>IF(CV7="","",IF(CV7="-","【-】","【"&amp;SUBSTITUTE(TEXT(CV7,"#,##0.00"),"-","△")&amp;"】"))</f>
        <v>【52.74】</v>
      </c>
      <c r="CW6" s="33">
        <f>IF(CW7="",NA(),CW7)</f>
        <v>77.98</v>
      </c>
      <c r="CX6" s="33">
        <f t="shared" ref="CX6:DF6" si="11">IF(CX7="",NA(),CX7)</f>
        <v>77.09</v>
      </c>
      <c r="CY6" s="33">
        <f t="shared" si="11"/>
        <v>83.01</v>
      </c>
      <c r="CZ6" s="33">
        <f t="shared" si="11"/>
        <v>84.71</v>
      </c>
      <c r="DA6" s="33">
        <f t="shared" si="11"/>
        <v>85.58</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7.5</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72117</v>
      </c>
      <c r="D7" s="35">
        <v>47</v>
      </c>
      <c r="E7" s="35">
        <v>17</v>
      </c>
      <c r="F7" s="35">
        <v>5</v>
      </c>
      <c r="G7" s="35">
        <v>0</v>
      </c>
      <c r="H7" s="35" t="s">
        <v>96</v>
      </c>
      <c r="I7" s="35" t="s">
        <v>97</v>
      </c>
      <c r="J7" s="35" t="s">
        <v>98</v>
      </c>
      <c r="K7" s="35" t="s">
        <v>99</v>
      </c>
      <c r="L7" s="35" t="s">
        <v>100</v>
      </c>
      <c r="M7" s="36" t="s">
        <v>101</v>
      </c>
      <c r="N7" s="36" t="s">
        <v>102</v>
      </c>
      <c r="O7" s="36">
        <v>0.81</v>
      </c>
      <c r="P7" s="36">
        <v>100</v>
      </c>
      <c r="Q7" s="36">
        <v>3345</v>
      </c>
      <c r="R7" s="36">
        <v>38890</v>
      </c>
      <c r="S7" s="36">
        <v>458.33</v>
      </c>
      <c r="T7" s="36">
        <v>84.85</v>
      </c>
      <c r="U7" s="36">
        <v>312</v>
      </c>
      <c r="V7" s="36">
        <v>0.38</v>
      </c>
      <c r="W7" s="36">
        <v>821.05</v>
      </c>
      <c r="X7" s="36">
        <v>62.7</v>
      </c>
      <c r="Y7" s="36">
        <v>60.04</v>
      </c>
      <c r="Z7" s="36">
        <v>60.35</v>
      </c>
      <c r="AA7" s="36">
        <v>59.21</v>
      </c>
      <c r="AB7" s="36">
        <v>69.66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1605.41</v>
      </c>
      <c r="BF7" s="36">
        <v>1824.71</v>
      </c>
      <c r="BG7" s="36">
        <v>1815.9</v>
      </c>
      <c r="BH7" s="36">
        <v>1580.4</v>
      </c>
      <c r="BI7" s="36">
        <v>61.81</v>
      </c>
      <c r="BJ7" s="36">
        <v>1224.75</v>
      </c>
      <c r="BK7" s="36">
        <v>1144.05</v>
      </c>
      <c r="BL7" s="36">
        <v>1126.77</v>
      </c>
      <c r="BM7" s="36">
        <v>1044.8</v>
      </c>
      <c r="BN7" s="36">
        <v>1081.8</v>
      </c>
      <c r="BO7" s="36">
        <v>1015.77</v>
      </c>
      <c r="BP7" s="36">
        <v>23.06</v>
      </c>
      <c r="BQ7" s="36">
        <v>23.04</v>
      </c>
      <c r="BR7" s="36">
        <v>22.22</v>
      </c>
      <c r="BS7" s="36">
        <v>23.81</v>
      </c>
      <c r="BT7" s="36">
        <v>34.590000000000003</v>
      </c>
      <c r="BU7" s="36">
        <v>42.13</v>
      </c>
      <c r="BV7" s="36">
        <v>42.48</v>
      </c>
      <c r="BW7" s="36">
        <v>50.9</v>
      </c>
      <c r="BX7" s="36">
        <v>50.82</v>
      </c>
      <c r="BY7" s="36">
        <v>52.19</v>
      </c>
      <c r="BZ7" s="36">
        <v>52.78</v>
      </c>
      <c r="CA7" s="36">
        <v>468.33</v>
      </c>
      <c r="CB7" s="36">
        <v>514.66</v>
      </c>
      <c r="CC7" s="36">
        <v>500.37</v>
      </c>
      <c r="CD7" s="36">
        <v>441.94</v>
      </c>
      <c r="CE7" s="36">
        <v>309.98</v>
      </c>
      <c r="CF7" s="36">
        <v>348.41</v>
      </c>
      <c r="CG7" s="36">
        <v>343.8</v>
      </c>
      <c r="CH7" s="36">
        <v>293.27</v>
      </c>
      <c r="CI7" s="36">
        <v>300.52</v>
      </c>
      <c r="CJ7" s="36">
        <v>296.14</v>
      </c>
      <c r="CK7" s="36">
        <v>289.81</v>
      </c>
      <c r="CL7" s="36">
        <v>56.74</v>
      </c>
      <c r="CM7" s="36">
        <v>51.69</v>
      </c>
      <c r="CN7" s="36">
        <v>55.06</v>
      </c>
      <c r="CO7" s="36">
        <v>61.24</v>
      </c>
      <c r="CP7" s="36">
        <v>61.24</v>
      </c>
      <c r="CQ7" s="36">
        <v>46.85</v>
      </c>
      <c r="CR7" s="36">
        <v>46.06</v>
      </c>
      <c r="CS7" s="36">
        <v>53.78</v>
      </c>
      <c r="CT7" s="36">
        <v>53.24</v>
      </c>
      <c r="CU7" s="36">
        <v>52.31</v>
      </c>
      <c r="CV7" s="36">
        <v>52.74</v>
      </c>
      <c r="CW7" s="36">
        <v>77.98</v>
      </c>
      <c r="CX7" s="36">
        <v>77.09</v>
      </c>
      <c r="CY7" s="36">
        <v>83.01</v>
      </c>
      <c r="CZ7" s="36">
        <v>84.71</v>
      </c>
      <c r="DA7" s="36">
        <v>85.58</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7.5</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白岩孝志</cp:lastModifiedBy>
  <cp:lastPrinted>2017-02-14T00:27:42Z</cp:lastPrinted>
  <dcterms:created xsi:type="dcterms:W3CDTF">2017-02-08T03:07:33Z</dcterms:created>
  <dcterms:modified xsi:type="dcterms:W3CDTF">2017-02-14T00:28:01Z</dcterms:modified>
  <cp:category/>
</cp:coreProperties>
</file>