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4.203\総務課\★佐川★\３　公営企業\H28　公営企業\H29.01.23　公営企業に係る「経営比較分析表」の分析等について（依頼）\提出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<sst xmlns="http://schemas.openxmlformats.org/spreadsheetml/2006/main" count="221" uniqueCount="111">
  <si>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</si>
  <si>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</si>
  <si>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</si>
  <si>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</si>
  <si>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</si>
  <si>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</si>
  <si>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</si>
  <si>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</si>
  <si>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</si>
  <si>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</si>
  <si>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</si>
  <si>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</si>
  <si>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</si>
  <si>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</si>
  <si>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</si>
  <si>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</si>
  <si>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</si>
  <si>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</si>
  <si>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</si>
  <si>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</si>
  <si>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</si>
  <si>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</si>
  <si>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</si>
  <si>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</si>
  <si>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</si>
  <si>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</si>
  <si>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</si>
  <si>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</si>
  <si>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</si>
  <si>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</si>
  <si>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</si>
  <si>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</si>
  <si>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</si>
  <si>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</si>
  <si>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</si>
  <si>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</si>
  <si>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</si>
  <si>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</si>
  <si>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</si>
  <si>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</si>
  <si>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</si>
  <si>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</si>
  <si>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</si>
  <si>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</si>
  <si>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</si>
  <si>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</si>
  <si>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</si>
  <si>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</si>
  <si>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</si>
  <si>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</si>
  <si>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</si>
  <si>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</si>
  <si>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</si>
  <si>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</si>
  <si>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</si>
  <si>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</si>
  <si>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</si>
  <si>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</si>
  <si>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</si>
  <si>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</si>
  <si>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</si>
  <si>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</si>
  <si>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</si>
  <si>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</si>
  <si>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</si>
  <si>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</si>
  <si>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</si>
  <si>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</si>
  <si>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</si>
  <si>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</si>
  <si>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</si>
  <si>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</si>
  <si>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</si>
  <si>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</si>
  <si>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</si>
  <si>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</si>
  <si>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</si>
  <si>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</si>
  <si>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</si>
  <si>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</si>
  <si>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</si>
  <si>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</si>
  <si>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</si>
  <si>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</si>
  <si>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</si>
  <si>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</si>
  <si>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</si>
  <si>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</si>
  <si>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</si>
  <si>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</si>
  <si>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</si>
  <si>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</si>
  <si>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</si>
  <si>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</si>
  <si>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</si>
  <si>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</si>
  <si>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泉崎村</t>
  </si>
  <si>
    <t>法非適用</t>
  </si>
  <si>
    <t>下水道事業</t>
  </si>
  <si>
    <t>農業集落排水</t>
  </si>
  <si>
    <t>F1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</si>
  <si>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</si>
  <si>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</si>
  <si>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</si>
  <si>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</si>
  <si>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</si>
  <si>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</si>
  <si>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</si>
  <si>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地方債償還金が減っているが、さらなる費用を削減し、今後も健全経営を続けていく。　　　　　　　　　　また、未回収の使用料の回収に努め、適正な使用料の収入を確保したい。　　　　　　　　　　　　　　　　　　　　　　　　　水洗化率は、98.04％と右肩上がりではあるが、さらなる水洗化率の向上に努めていきたい。　　　　　　　　　　　　　　　　　　　　　　　　</t>
    <rPh sb="0" eb="3">
      <t>チホウサイ</t>
    </rPh>
    <rPh sb="3" eb="6">
      <t>ショウカンキン</t>
    </rPh>
    <rPh sb="7" eb="8">
      <t>ヘ</t>
    </rPh>
    <rPh sb="18" eb="20">
      <t>ヒヨウ</t>
    </rPh>
    <rPh sb="21" eb="23">
      <t>サクゲン</t>
    </rPh>
    <rPh sb="25" eb="27">
      <t>コンゴ</t>
    </rPh>
    <rPh sb="28" eb="30">
      <t>ケンゼン</t>
    </rPh>
    <rPh sb="30" eb="32">
      <t>ケイエイ</t>
    </rPh>
    <rPh sb="33" eb="34">
      <t>ツヅ</t>
    </rPh>
    <rPh sb="52" eb="55">
      <t>ミカイシュウ</t>
    </rPh>
    <rPh sb="56" eb="59">
      <t>シヨウリョウ</t>
    </rPh>
    <rPh sb="60" eb="62">
      <t>カイシュウ</t>
    </rPh>
    <rPh sb="63" eb="64">
      <t>ツト</t>
    </rPh>
    <rPh sb="66" eb="68">
      <t>テキセイ</t>
    </rPh>
    <rPh sb="69" eb="72">
      <t>シヨウリョウ</t>
    </rPh>
    <rPh sb="73" eb="75">
      <t>シュウニュウ</t>
    </rPh>
    <rPh sb="76" eb="78">
      <t>カクホ</t>
    </rPh>
    <rPh sb="107" eb="110">
      <t>スイセンカ</t>
    </rPh>
    <rPh sb="110" eb="111">
      <t>リツ</t>
    </rPh>
    <rPh sb="120" eb="122">
      <t>ミギカタ</t>
    </rPh>
    <rPh sb="122" eb="123">
      <t>ア</t>
    </rPh>
    <rPh sb="135" eb="138">
      <t>スイセンカ</t>
    </rPh>
    <rPh sb="138" eb="139">
      <t>リツ</t>
    </rPh>
    <rPh sb="140" eb="142">
      <t>コウジョウ</t>
    </rPh>
    <rPh sb="143" eb="144">
      <t>ツト</t>
    </rPh>
    <phoneticPr fontId="4"/>
  </si>
  <si>
    <t>健全経営ではあるものの、今後も経費の削減や、使用料の収入の増加に努め、健全経営を図っていきたい。</t>
    <rPh sb="0" eb="2">
      <t>ケンゼン</t>
    </rPh>
    <rPh sb="2" eb="4">
      <t>ケイエイ</t>
    </rPh>
    <rPh sb="12" eb="14">
      <t>コンゴ</t>
    </rPh>
    <rPh sb="15" eb="17">
      <t>ケイヒ</t>
    </rPh>
    <rPh sb="18" eb="20">
      <t>サクゲン</t>
    </rPh>
    <rPh sb="22" eb="25">
      <t>シヨウリョウ</t>
    </rPh>
    <rPh sb="26" eb="28">
      <t>シュウニュウ</t>
    </rPh>
    <rPh sb="29" eb="31">
      <t>ゾウカ</t>
    </rPh>
    <rPh sb="32" eb="33">
      <t>ツト</t>
    </rPh>
    <rPh sb="35" eb="37">
      <t>ケンゼン</t>
    </rPh>
    <rPh sb="37" eb="39">
      <t>ケイエイ</t>
    </rPh>
    <rPh sb="40" eb="41">
      <t>ハカ</t>
    </rPh>
    <phoneticPr fontId="4"/>
  </si>
  <si>
    <t>管渠の耐用年数が過ぎていない又は、過ぎていても使用出来ているため対策を行っていない。</t>
    <rPh sb="0" eb="2">
      <t>カンキョ</t>
    </rPh>
    <rPh sb="3" eb="5">
      <t>タイヨウ</t>
    </rPh>
    <rPh sb="5" eb="7">
      <t>ネンスウ</t>
    </rPh>
    <rPh sb="8" eb="9">
      <t>ス</t>
    </rPh>
    <rPh sb="14" eb="15">
      <t>マタ</t>
    </rPh>
    <rPh sb="17" eb="18">
      <t>ス</t>
    </rPh>
    <rPh sb="23" eb="25">
      <t>シヨウ</t>
    </rPh>
    <rPh sb="25" eb="27">
      <t>デキ</t>
    </rPh>
    <rPh sb="32" eb="34">
      <t>タイサク</t>
    </rPh>
    <rPh sb="35" eb="36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</si>
</sst>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008080"/>
        <c:axId val="257006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008080"/>
        <c:axId val="257006904"/>
      </c:lineChart>
      <c:dateAx>
        <c:axId val="25700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006904"/>
        <c:crosses val="autoZero"/>
        <c:auto val="1"/>
        <c:lblOffset val="100"/>
        <c:baseTimeUnit val="years"/>
      </c:dateAx>
      <c:valAx>
        <c:axId val="257006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700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63.69</c:v>
                </c:pt>
                <c:pt idx="1">
                  <c:v>56.79</c:v>
                </c:pt>
                <c:pt idx="2">
                  <c:v>56.79</c:v>
                </c:pt>
                <c:pt idx="3">
                  <c:v>56.79</c:v>
                </c:pt>
                <c:pt idx="4">
                  <c:v>56.79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43744"/>
        <c:axId val="26034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43744"/>
        <c:axId val="260343712"/>
      </c:lineChart>
      <c:dateAx>
        <c:axId val="25994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343712"/>
        <c:crosses val="autoZero"/>
        <c:auto val="1"/>
        <c:lblOffset val="100"/>
        <c:baseTimeUnit val="years"/>
      </c:dateAx>
      <c:valAx>
        <c:axId val="26034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94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</c:v>
                </c:pt>
                <c:pt idx="1">
                  <c:v>93.38</c:v>
                </c:pt>
                <c:pt idx="2">
                  <c:v>93.44</c:v>
                </c:pt>
                <c:pt idx="3">
                  <c:v>96.83</c:v>
                </c:pt>
                <c:pt idx="4">
                  <c:v>98.04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344888"/>
        <c:axId val="26034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89.43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344888"/>
        <c:axId val="260345280"/>
      </c:lineChart>
      <c:dateAx>
        <c:axId val="260344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345280"/>
        <c:crosses val="autoZero"/>
        <c:auto val="1"/>
        <c:lblOffset val="100"/>
        <c:baseTimeUnit val="years"/>
      </c:dateAx>
      <c:valAx>
        <c:axId val="26034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344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78.760000000000005</c:v>
                </c:pt>
                <c:pt idx="1">
                  <c:v>82.36</c:v>
                </c:pt>
                <c:pt idx="2">
                  <c:v>45.22</c:v>
                </c:pt>
                <c:pt idx="3">
                  <c:v>82.69</c:v>
                </c:pt>
                <c:pt idx="4">
                  <c:v>76.209999999999994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009648"/>
        <c:axId val="257010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009648"/>
        <c:axId val="257010040"/>
      </c:lineChart>
      <c:dateAx>
        <c:axId val="25700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010040"/>
        <c:crosses val="autoZero"/>
        <c:auto val="1"/>
        <c:lblOffset val="100"/>
        <c:baseTimeUnit val="years"/>
      </c:dateAx>
      <c:valAx>
        <c:axId val="257010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700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40608"/>
        <c:axId val="25994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40608"/>
        <c:axId val="259941000"/>
      </c:lineChart>
      <c:dateAx>
        <c:axId val="25994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941000"/>
        <c:crosses val="autoZero"/>
        <c:auto val="1"/>
        <c:lblOffset val="100"/>
        <c:baseTimeUnit val="years"/>
      </c:dateAx>
      <c:valAx>
        <c:axId val="25994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94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42176"/>
        <c:axId val="259942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42176"/>
        <c:axId val="259942568"/>
      </c:lineChart>
      <c:dateAx>
        <c:axId val="25994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942568"/>
        <c:crosses val="autoZero"/>
        <c:auto val="1"/>
        <c:lblOffset val="100"/>
        <c:baseTimeUnit val="years"/>
      </c:dateAx>
      <c:valAx>
        <c:axId val="259942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94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004880"/>
        <c:axId val="260005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04880"/>
        <c:axId val="260005272"/>
      </c:lineChart>
      <c:dateAx>
        <c:axId val="26000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005272"/>
        <c:crosses val="autoZero"/>
        <c:auto val="1"/>
        <c:lblOffset val="100"/>
        <c:baseTimeUnit val="years"/>
      </c:dateAx>
      <c:valAx>
        <c:axId val="260005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00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059904"/>
        <c:axId val="26006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59904"/>
        <c:axId val="260060296"/>
      </c:lineChart>
      <c:dateAx>
        <c:axId val="26005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060296"/>
        <c:crosses val="autoZero"/>
        <c:auto val="1"/>
        <c:lblOffset val="100"/>
        <c:baseTimeUnit val="years"/>
      </c:dateAx>
      <c:valAx>
        <c:axId val="26006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05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120.91</c:v>
                </c:pt>
                <c:pt idx="1">
                  <c:v>230.95</c:v>
                </c:pt>
                <c:pt idx="2">
                  <c:v>245.99</c:v>
                </c:pt>
                <c:pt idx="3">
                  <c:v>275.94</c:v>
                </c:pt>
                <c:pt idx="4">
                  <c:v>855.24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059512"/>
        <c:axId val="26015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721.43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59512"/>
        <c:axId val="260158656"/>
      </c:lineChart>
      <c:dateAx>
        <c:axId val="260059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158656"/>
        <c:crosses val="autoZero"/>
        <c:auto val="1"/>
        <c:lblOffset val="100"/>
        <c:baseTimeUnit val="years"/>
      </c:dateAx>
      <c:valAx>
        <c:axId val="26015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059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57.75</c:v>
                </c:pt>
                <c:pt idx="1">
                  <c:v>65.400000000000006</c:v>
                </c:pt>
                <c:pt idx="2">
                  <c:v>46.62</c:v>
                </c:pt>
                <c:pt idx="3">
                  <c:v>66</c:v>
                </c:pt>
                <c:pt idx="4">
                  <c:v>56.9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59832"/>
        <c:axId val="26016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59832"/>
        <c:axId val="260160224"/>
      </c:lineChart>
      <c:dateAx>
        <c:axId val="26015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160224"/>
        <c:crosses val="autoZero"/>
        <c:auto val="1"/>
        <c:lblOffset val="100"/>
        <c:baseTimeUnit val="years"/>
      </c:dateAx>
      <c:valAx>
        <c:axId val="26016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159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138.91999999999999</c:v>
                </c:pt>
                <c:pt idx="1">
                  <c:v>140.43</c:v>
                </c:pt>
                <c:pt idx="2">
                  <c:v>186.99</c:v>
                </c:pt>
                <c:pt idx="3">
                  <c:v>122.82</c:v>
                </c:pt>
                <c:pt idx="4">
                  <c:v>154.38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61400"/>
        <c:axId val="26000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248.14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61400"/>
        <c:axId val="260004488"/>
      </c:lineChart>
      <c:dateAx>
        <c:axId val="260161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0004488"/>
        <c:crosses val="autoZero"/>
        <c:auto val="1"/>
        <c:lblOffset val="100"/>
        <c:baseTimeUnit val="years"/>
      </c:dateAx>
      <c:valAx>
        <c:axId val="26000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0161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L5" sqref="L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泉崎村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6675</v>
      </c>
      <c r="AM8" s="64"/>
      <c r="AN8" s="64"/>
      <c r="AO8" s="64"/>
      <c r="AP8" s="64"/>
      <c r="AQ8" s="64"/>
      <c r="AR8" s="64"/>
      <c r="AS8" s="64"/>
      <c r="AT8" s="63">
        <f>データ!S6</f>
        <v>35.43</v>
      </c>
      <c r="AU8" s="63"/>
      <c r="AV8" s="63"/>
      <c r="AW8" s="63"/>
      <c r="AX8" s="63"/>
      <c r="AY8" s="63"/>
      <c r="AZ8" s="63"/>
      <c r="BA8" s="63"/>
      <c r="BB8" s="63">
        <f>データ!T6</f>
        <v>188.4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94.2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3060</v>
      </c>
      <c r="AE10" s="64"/>
      <c r="AF10" s="64"/>
      <c r="AG10" s="64"/>
      <c r="AH10" s="64"/>
      <c r="AI10" s="64"/>
      <c r="AJ10" s="64"/>
      <c r="AK10" s="2"/>
      <c r="AL10" s="64">
        <f>データ!U6</f>
        <v>6285</v>
      </c>
      <c r="AM10" s="64"/>
      <c r="AN10" s="64"/>
      <c r="AO10" s="64"/>
      <c r="AP10" s="64"/>
      <c r="AQ10" s="64"/>
      <c r="AR10" s="64"/>
      <c r="AS10" s="64"/>
      <c r="AT10" s="63">
        <f>データ!V6</f>
        <v>17.3</v>
      </c>
      <c r="AU10" s="63"/>
      <c r="AV10" s="63"/>
      <c r="AW10" s="63"/>
      <c r="AX10" s="63"/>
      <c r="AY10" s="63"/>
      <c r="AZ10" s="63"/>
      <c r="BA10" s="63"/>
      <c r="BB10" s="63">
        <f>データ!W6</f>
        <v>363.29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74641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泉崎村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94.2</v>
      </c>
      <c r="P6" s="32">
        <f t="shared" si="3"/>
        <v>100</v>
      </c>
      <c r="Q6" s="32">
        <f t="shared" si="3"/>
        <v>3060</v>
      </c>
      <c r="R6" s="32">
        <f t="shared" si="3"/>
        <v>6675</v>
      </c>
      <c r="S6" s="32">
        <f t="shared" si="3"/>
        <v>35.43</v>
      </c>
      <c r="T6" s="32">
        <f t="shared" si="3"/>
        <v>188.4</v>
      </c>
      <c r="U6" s="32">
        <f t="shared" si="3"/>
        <v>6285</v>
      </c>
      <c r="V6" s="32">
        <f t="shared" si="3"/>
        <v>17.3</v>
      </c>
      <c r="W6" s="32">
        <f t="shared" si="3"/>
        <v>363.29</v>
      </c>
      <c r="X6" s="33">
        <f>IF(X7="",NA(),X7)</f>
        <v>78.760000000000005</v>
      </c>
      <c r="Y6" s="33">
        <f t="shared" ref="Y6:AG6" si="4">IF(Y7="",NA(),Y7)</f>
        <v>82.36</v>
      </c>
      <c r="Z6" s="33">
        <f t="shared" si="4"/>
        <v>45.22</v>
      </c>
      <c r="AA6" s="33">
        <f t="shared" si="4"/>
        <v>82.69</v>
      </c>
      <c r="AB6" s="33">
        <f t="shared" si="4"/>
        <v>76.209999999999994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120.91</v>
      </c>
      <c r="BF6" s="33">
        <f t="shared" ref="BF6:BN6" si="7">IF(BF7="",NA(),BF7)</f>
        <v>230.95</v>
      </c>
      <c r="BG6" s="33">
        <f t="shared" si="7"/>
        <v>245.99</v>
      </c>
      <c r="BH6" s="33">
        <f t="shared" si="7"/>
        <v>275.94</v>
      </c>
      <c r="BI6" s="33">
        <f t="shared" si="7"/>
        <v>855.24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721.43</v>
      </c>
      <c r="BO6" s="32" t="str">
        <f>IF(BO7="","",IF(BO7="-","【-】","【"&amp;SUBSTITUTE(TEXT(BO7,"#,##0.00"),"-","△")&amp;"】"))</f>
        <v>【1,015.77】</v>
      </c>
      <c r="BP6" s="33">
        <f>IF(BP7="",NA(),BP7)</f>
        <v>57.75</v>
      </c>
      <c r="BQ6" s="33">
        <f t="shared" ref="BQ6:BY6" si="8">IF(BQ7="",NA(),BQ7)</f>
        <v>65.400000000000006</v>
      </c>
      <c r="BR6" s="33">
        <f t="shared" si="8"/>
        <v>46.62</v>
      </c>
      <c r="BS6" s="33">
        <f t="shared" si="8"/>
        <v>66</v>
      </c>
      <c r="BT6" s="33">
        <f t="shared" si="8"/>
        <v>56.9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59.3</v>
      </c>
      <c r="BZ6" s="32" t="str">
        <f>IF(BZ7="","",IF(BZ7="-","【-】","【"&amp;SUBSTITUTE(TEXT(BZ7,"#,##0.00"),"-","△")&amp;"】"))</f>
        <v>【52.78】</v>
      </c>
      <c r="CA6" s="33">
        <f>IF(CA7="",NA(),CA7)</f>
        <v>138.91999999999999</v>
      </c>
      <c r="CB6" s="33">
        <f t="shared" ref="CB6:CJ6" si="9">IF(CB7="",NA(),CB7)</f>
        <v>140.43</v>
      </c>
      <c r="CC6" s="33">
        <f t="shared" si="9"/>
        <v>186.99</v>
      </c>
      <c r="CD6" s="33">
        <f t="shared" si="9"/>
        <v>122.82</v>
      </c>
      <c r="CE6" s="33">
        <f t="shared" si="9"/>
        <v>154.38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248.14</v>
      </c>
      <c r="CK6" s="32" t="str">
        <f>IF(CK7="","",IF(CK7="-","【-】","【"&amp;SUBSTITUTE(TEXT(CK7,"#,##0.00"),"-","△")&amp;"】"))</f>
        <v>【289.81】</v>
      </c>
      <c r="CL6" s="33">
        <f>IF(CL7="",NA(),CL7)</f>
        <v>63.69</v>
      </c>
      <c r="CM6" s="33">
        <f t="shared" ref="CM6:CU6" si="10">IF(CM7="",NA(),CM7)</f>
        <v>56.79</v>
      </c>
      <c r="CN6" s="33">
        <f t="shared" si="10"/>
        <v>56.79</v>
      </c>
      <c r="CO6" s="33">
        <f t="shared" si="10"/>
        <v>56.79</v>
      </c>
      <c r="CP6" s="33">
        <f t="shared" si="10"/>
        <v>56.79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57.3</v>
      </c>
      <c r="CV6" s="32" t="str">
        <f>IF(CV7="","",IF(CV7="-","【-】","【"&amp;SUBSTITUTE(TEXT(CV7,"#,##0.00"),"-","△")&amp;"】"))</f>
        <v>【52.74】</v>
      </c>
      <c r="CW6" s="33">
        <f>IF(CW7="",NA(),CW7)</f>
        <v>93</v>
      </c>
      <c r="CX6" s="33">
        <f t="shared" ref="CX6:DF6" si="11">IF(CX7="",NA(),CX7)</f>
        <v>93.38</v>
      </c>
      <c r="CY6" s="33">
        <f t="shared" si="11"/>
        <v>93.44</v>
      </c>
      <c r="CZ6" s="33">
        <f t="shared" si="11"/>
        <v>96.83</v>
      </c>
      <c r="DA6" s="33">
        <f t="shared" si="11"/>
        <v>98.04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89.43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0.11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74641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94.2</v>
      </c>
      <c r="P7" s="36">
        <v>100</v>
      </c>
      <c r="Q7" s="36">
        <v>3060</v>
      </c>
      <c r="R7" s="36">
        <v>6675</v>
      </c>
      <c r="S7" s="36">
        <v>35.43</v>
      </c>
      <c r="T7" s="36">
        <v>188.4</v>
      </c>
      <c r="U7" s="36">
        <v>6285</v>
      </c>
      <c r="V7" s="36">
        <v>17.3</v>
      </c>
      <c r="W7" s="36">
        <v>363.29</v>
      </c>
      <c r="X7" s="36">
        <v>78.760000000000005</v>
      </c>
      <c r="Y7" s="36">
        <v>82.36</v>
      </c>
      <c r="Z7" s="36">
        <v>45.22</v>
      </c>
      <c r="AA7" s="36">
        <v>82.69</v>
      </c>
      <c r="AB7" s="36">
        <v>76.209999999999994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120.91</v>
      </c>
      <c r="BF7" s="36">
        <v>230.95</v>
      </c>
      <c r="BG7" s="36">
        <v>245.99</v>
      </c>
      <c r="BH7" s="36">
        <v>275.94</v>
      </c>
      <c r="BI7" s="36">
        <v>855.24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721.43</v>
      </c>
      <c r="BO7" s="36">
        <v>1015.77</v>
      </c>
      <c r="BP7" s="36">
        <v>57.75</v>
      </c>
      <c r="BQ7" s="36">
        <v>65.400000000000006</v>
      </c>
      <c r="BR7" s="36">
        <v>46.62</v>
      </c>
      <c r="BS7" s="36">
        <v>66</v>
      </c>
      <c r="BT7" s="36">
        <v>56.9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59.3</v>
      </c>
      <c r="BZ7" s="36">
        <v>52.78</v>
      </c>
      <c r="CA7" s="36">
        <v>138.91999999999999</v>
      </c>
      <c r="CB7" s="36">
        <v>140.43</v>
      </c>
      <c r="CC7" s="36">
        <v>186.99</v>
      </c>
      <c r="CD7" s="36">
        <v>122.82</v>
      </c>
      <c r="CE7" s="36">
        <v>154.38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248.14</v>
      </c>
      <c r="CK7" s="36">
        <v>289.81</v>
      </c>
      <c r="CL7" s="36">
        <v>63.69</v>
      </c>
      <c r="CM7" s="36">
        <v>56.79</v>
      </c>
      <c r="CN7" s="36">
        <v>56.79</v>
      </c>
      <c r="CO7" s="36">
        <v>56.79</v>
      </c>
      <c r="CP7" s="36">
        <v>56.79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57.3</v>
      </c>
      <c r="CV7" s="36">
        <v>52.74</v>
      </c>
      <c r="CW7" s="36">
        <v>93</v>
      </c>
      <c r="CX7" s="36">
        <v>93.38</v>
      </c>
      <c r="CY7" s="36">
        <v>93.44</v>
      </c>
      <c r="CZ7" s="36">
        <v>96.83</v>
      </c>
      <c r="DA7" s="36">
        <v>98.04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89.43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0.11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honcho12</cp:lastModifiedBy>
  <dcterms:created xsi:type="dcterms:W3CDTF">2017-02-08T03:07:53Z</dcterms:created>
  <dcterms:modified xsi:type="dcterms:W3CDTF">2017-02-17T07:03:04Z</dcterms:modified>
</cp:coreProperties>
</file>