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10" i="4"/>
  <c r="BB8" i="4"/>
  <c r="AT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<sst xmlns="http://schemas.openxmlformats.org/spreadsheetml/2006/main" count="232" uniqueCount="120">
  <si>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</si>
  <si>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</si>
  <si>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</si>
  <si>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</si>
  <si>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</si>
  <si>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</si>
  <si>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</si>
  <si>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</si>
  <si>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</si>
  <si>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</si>
  <si>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</si>
  <si>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</si>
  <si>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</si>
  <si>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</si>
  <si>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</si>
  <si>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</si>
  <si>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</si>
  <si>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</si>
  <si>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</si>
  <si>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</si>
  <si>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</si>
  <si>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</si>
  <si>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</si>
  <si>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</si>
  <si>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</si>
  <si>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</si>
  <si>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</si>
  <si>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</si>
  <si>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</si>
  <si>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</si>
  <si>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</si>
  <si>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</si>
  <si>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</si>
  <si>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</si>
  <si>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</si>
  <si>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</si>
  <si>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</si>
  <si>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</si>
  <si>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</si>
  <si>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</si>
  <si>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</si>
  <si>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</si>
  <si>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</si>
  <si>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</si>
  <si>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</si>
  <si>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</si>
  <si>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</si>
  <si>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</si>
  <si>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</si>
  <si>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</si>
  <si>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</si>
  <si>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</si>
  <si>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</si>
  <si>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</si>
  <si>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</si>
  <si>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</si>
  <si>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</si>
  <si>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</si>
  <si>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</si>
  <si>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</si>
  <si>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</si>
  <si>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</si>
  <si>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</si>
  <si>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</si>
  <si>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</si>
  <si>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</si>
  <si>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</si>
  <si>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</si>
  <si>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</si>
  <si>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</si>
  <si>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</si>
  <si>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</si>
  <si>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</si>
  <si>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</si>
  <si>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</si>
  <si>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</si>
  <si>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</si>
  <si>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</si>
  <si>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</si>
  <si>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</si>
  <si>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</si>
  <si>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</si>
  <si>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</si>
  <si>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</si>
  <si>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</si>
  <si>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</si>
  <si>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</si>
  <si>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</si>
  <si>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</si>
  <si>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</si>
  <si>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</si>
  <si>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</si>
  <si>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</si>
  <si>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</si>
  <si>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</si>
  <si>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</si>
  <si>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</si>
  <si>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</si>
  <si>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</si>
  <si>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</si>
  <si>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</si>
  <si>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</si>
  <si>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</si>
  <si>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</si>
  <si>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</si>
  <si>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伊達市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</si>
  <si>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</si>
  <si>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</si>
  <si>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</si>
  <si>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</si>
  <si>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</si>
  <si>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</si>
  <si>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</si>
  <si>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</si>
  <si>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</si>
  <si>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</si>
  <si>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は資産の老朽化度合いを表しており、類似団体と比較し比率が下回っている。これは、比較的老朽化が進んでいないことを示しているが、施設は年数が経過する毎に老朽化が進むため今後比率は上がっていく傾向にある。
②は水道管の老朽化度合いを表しており、管路の更新等により類似団体と比較し比率が下回っているが、年数が経過する毎に老朽管は増えるため、長期的には比率は上がっていく見込である。
③は水道管の年度毎の更新比率を表したもので、水道管の老朽化が進めば更新が必要な管路も増加するため、長期的には比率は上がっていく見込である。</t>
    <rPh sb="2" eb="4">
      <t>シサン</t>
    </rPh>
    <rPh sb="5" eb="8">
      <t>ロウキュウカ</t>
    </rPh>
    <rPh sb="8" eb="10">
      <t>ドア</t>
    </rPh>
    <rPh sb="12" eb="13">
      <t>アラワ</t>
    </rPh>
    <rPh sb="18" eb="20">
      <t>ルイジ</t>
    </rPh>
    <rPh sb="20" eb="22">
      <t>ダンタイ</t>
    </rPh>
    <rPh sb="23" eb="25">
      <t>ヒカク</t>
    </rPh>
    <rPh sb="26" eb="28">
      <t>ヒリツ</t>
    </rPh>
    <rPh sb="29" eb="31">
      <t>シタマワ</t>
    </rPh>
    <rPh sb="40" eb="43">
      <t>ヒカクテキ</t>
    </rPh>
    <rPh sb="43" eb="46">
      <t>ロウキュウカ</t>
    </rPh>
    <rPh sb="47" eb="48">
      <t>スス</t>
    </rPh>
    <rPh sb="56" eb="57">
      <t>シメ</t>
    </rPh>
    <rPh sb="63" eb="65">
      <t>シセツ</t>
    </rPh>
    <rPh sb="75" eb="78">
      <t>ロウキュウカ</t>
    </rPh>
    <rPh sb="79" eb="80">
      <t>スス</t>
    </rPh>
    <rPh sb="83" eb="85">
      <t>コンゴ</t>
    </rPh>
    <rPh sb="85" eb="87">
      <t>ヒリツ</t>
    </rPh>
    <rPh sb="88" eb="89">
      <t>ア</t>
    </rPh>
    <rPh sb="94" eb="96">
      <t>ケイコウ</t>
    </rPh>
    <rPh sb="103" eb="106">
      <t>スイドウカン</t>
    </rPh>
    <rPh sb="107" eb="110">
      <t>ロウキュウカ</t>
    </rPh>
    <rPh sb="110" eb="112">
      <t>ドア</t>
    </rPh>
    <rPh sb="114" eb="115">
      <t>アラワ</t>
    </rPh>
    <rPh sb="120" eb="122">
      <t>カンロ</t>
    </rPh>
    <rPh sb="123" eb="125">
      <t>コウシン</t>
    </rPh>
    <rPh sb="125" eb="126">
      <t>ナド</t>
    </rPh>
    <rPh sb="129" eb="131">
      <t>ルイジ</t>
    </rPh>
    <rPh sb="131" eb="133">
      <t>ダンタイ</t>
    </rPh>
    <rPh sb="134" eb="136">
      <t>ヒカク</t>
    </rPh>
    <rPh sb="137" eb="139">
      <t>ヒリツ</t>
    </rPh>
    <rPh sb="140" eb="142">
      <t>シタマワ</t>
    </rPh>
    <rPh sb="157" eb="159">
      <t>ロウキュウ</t>
    </rPh>
    <rPh sb="159" eb="160">
      <t>カン</t>
    </rPh>
    <rPh sb="161" eb="162">
      <t>フ</t>
    </rPh>
    <rPh sb="167" eb="170">
      <t>チョウキテキ</t>
    </rPh>
    <rPh sb="181" eb="183">
      <t>ミコミ</t>
    </rPh>
    <rPh sb="190" eb="193">
      <t>スイドウカン</t>
    </rPh>
    <rPh sb="194" eb="196">
      <t>ネンド</t>
    </rPh>
    <rPh sb="196" eb="197">
      <t>ゴト</t>
    </rPh>
    <rPh sb="198" eb="200">
      <t>コウシン</t>
    </rPh>
    <rPh sb="200" eb="202">
      <t>ヒリツ</t>
    </rPh>
    <rPh sb="203" eb="204">
      <t>アラワ</t>
    </rPh>
    <rPh sb="210" eb="213">
      <t>スイドウカン</t>
    </rPh>
    <rPh sb="214" eb="217">
      <t>ロウキュウカ</t>
    </rPh>
    <rPh sb="218" eb="219">
      <t>スス</t>
    </rPh>
    <rPh sb="237" eb="240">
      <t>チョウキテキ</t>
    </rPh>
    <rPh sb="251" eb="253">
      <t>ミコミ</t>
    </rPh>
    <phoneticPr fontId="7"/>
  </si>
  <si>
    <t>　当市水道事業の経営は継続的に利益を確保しているものの、給水原価が類似団体と比較し高く、料金回収比率は低くなっている。
　将来において想定される人口減少にともなう収益の減少、施設更新のための多額の費用の準備も進めていかなくてはならないことから、事業の効率化等による費用圧縮と料金の適正化も図りながら老朽施設の計画的な更新を進める必要がある。
　そのために必要な将来のビジョン及び経営戦略に基づいた長期にわたる経営の健全化に努める。</t>
    <rPh sb="1" eb="3">
      <t>トウシ</t>
    </rPh>
    <rPh sb="3" eb="5">
      <t>スイドウ</t>
    </rPh>
    <rPh sb="5" eb="7">
      <t>ジギョウ</t>
    </rPh>
    <rPh sb="8" eb="10">
      <t>ケイエイ</t>
    </rPh>
    <rPh sb="11" eb="14">
      <t>ケイゾクテキ</t>
    </rPh>
    <rPh sb="15" eb="17">
      <t>リエキ</t>
    </rPh>
    <rPh sb="18" eb="20">
      <t>カクホ</t>
    </rPh>
    <rPh sb="28" eb="30">
      <t>キュウスイ</t>
    </rPh>
    <rPh sb="30" eb="32">
      <t>ゲンカ</t>
    </rPh>
    <rPh sb="33" eb="35">
      <t>ルイジ</t>
    </rPh>
    <rPh sb="35" eb="37">
      <t>ダンタイ</t>
    </rPh>
    <rPh sb="38" eb="40">
      <t>ヒカク</t>
    </rPh>
    <rPh sb="41" eb="42">
      <t>タカ</t>
    </rPh>
    <rPh sb="44" eb="46">
      <t>リョウキン</t>
    </rPh>
    <rPh sb="46" eb="48">
      <t>カイシュウ</t>
    </rPh>
    <rPh sb="48" eb="50">
      <t>ヒリツ</t>
    </rPh>
    <rPh sb="51" eb="52">
      <t>ヒク</t>
    </rPh>
    <rPh sb="61" eb="63">
      <t>ショウライ</t>
    </rPh>
    <rPh sb="67" eb="69">
      <t>ソウテイ</t>
    </rPh>
    <rPh sb="72" eb="74">
      <t>ジンコウ</t>
    </rPh>
    <rPh sb="74" eb="76">
      <t>ゲンショウ</t>
    </rPh>
    <rPh sb="81" eb="83">
      <t>シュウエキ</t>
    </rPh>
    <rPh sb="84" eb="86">
      <t>ゲンショウ</t>
    </rPh>
    <rPh sb="87" eb="89">
      <t>シセツ</t>
    </rPh>
    <rPh sb="89" eb="91">
      <t>コウシン</t>
    </rPh>
    <rPh sb="95" eb="97">
      <t>タガク</t>
    </rPh>
    <rPh sb="98" eb="100">
      <t>ヒヨウ</t>
    </rPh>
    <rPh sb="101" eb="103">
      <t>ジュンビ</t>
    </rPh>
    <rPh sb="104" eb="105">
      <t>スス</t>
    </rPh>
    <rPh sb="122" eb="124">
      <t>ジギョウ</t>
    </rPh>
    <rPh sb="125" eb="128">
      <t>コウリツカ</t>
    </rPh>
    <rPh sb="128" eb="129">
      <t>ナド</t>
    </rPh>
    <rPh sb="132" eb="134">
      <t>ヒヨウ</t>
    </rPh>
    <rPh sb="134" eb="136">
      <t>アッシュク</t>
    </rPh>
    <rPh sb="144" eb="145">
      <t>ハカ</t>
    </rPh>
    <rPh sb="149" eb="151">
      <t>ロウキュウ</t>
    </rPh>
    <rPh sb="151" eb="153">
      <t>シセツ</t>
    </rPh>
    <rPh sb="154" eb="157">
      <t>ケイカクテキ</t>
    </rPh>
    <rPh sb="158" eb="160">
      <t>コウシン</t>
    </rPh>
    <rPh sb="161" eb="162">
      <t>スス</t>
    </rPh>
    <rPh sb="164" eb="166">
      <t>ヒツヨウ</t>
    </rPh>
    <rPh sb="177" eb="179">
      <t>ヒツヨウ</t>
    </rPh>
    <rPh sb="180" eb="182">
      <t>ショウライ</t>
    </rPh>
    <rPh sb="187" eb="188">
      <t>オヨ</t>
    </rPh>
    <rPh sb="189" eb="191">
      <t>ケイエイ</t>
    </rPh>
    <rPh sb="191" eb="193">
      <t>センリャク</t>
    </rPh>
    <rPh sb="194" eb="195">
      <t>モト</t>
    </rPh>
    <rPh sb="198" eb="200">
      <t>チョウキ</t>
    </rPh>
    <rPh sb="204" eb="206">
      <t>ケイエイ</t>
    </rPh>
    <rPh sb="207" eb="209">
      <t>ケンゼン</t>
    </rPh>
    <rPh sb="209" eb="210">
      <t>カ</t>
    </rPh>
    <rPh sb="211" eb="212">
      <t>ツト</t>
    </rPh>
    <phoneticPr fontId="7"/>
  </si>
  <si>
    <t>非設置</t>
    <rPh sb="0" eb="1">
      <t>ヒ</t>
    </rPh>
    <rPh sb="1" eb="3">
      <t>セッチ</t>
    </rPh>
    <phoneticPr fontId="4"/>
  </si>
  <si>
    <t>①は毎年度100％を上回り黒字経営が続いているものの、類似団体平均よりまだ低いことから、引続き経費圧縮等の経営努力を続ける必要がある。
②は累積欠損金はなく継続的に利益を維持している。
③は毎年度100％を上回っているため、短期的な債務に対する支払能力があると判断できるが、今後数年間が企業債償還のピークを迎えるため減少傾向にあるが、その後緩やかに改善する見込である。
④は給水収益に対し企業債の残高比率を表したもので、類似団体と比較し企業債の比率が高めであるが、毎年の返済により緩やかに減少している。
⑤は平成28年度で比率が100％を上回ったため、給水に係る費用が給水収益で賄われていることを表しているが、継続的な高比率での料金回収率維持が必要である。
⑥は類似団体と比較し、高い比率となっているが、これは有収水量１㎥あたりについて、どれだけの費用がかかっているか表したものである。原因としては、受水費用がかかっていることや施設の維持費用及び固定資産にかかる減価償却費等の費用の影響が大きい。
⑦は施設の利用状況等を表しており、平成26年度以降の比率の上昇については、震災等の影響による使用水量の減少から回復してきている影響によるものと判断できる。
⑧は施設の稼働が収益につながっているかを判断する指標であるが、減少しているのは給水区域を拡張している影響等である。</t>
    <rPh sb="2" eb="5">
      <t>マイネンド</t>
    </rPh>
    <rPh sb="10" eb="12">
      <t>ウワマワ</t>
    </rPh>
    <rPh sb="13" eb="15">
      <t>クロジ</t>
    </rPh>
    <rPh sb="15" eb="17">
      <t>ケイエイ</t>
    </rPh>
    <rPh sb="18" eb="19">
      <t>ツヅ</t>
    </rPh>
    <rPh sb="47" eb="49">
      <t>ケイヒ</t>
    </rPh>
    <rPh sb="49" eb="51">
      <t>アッシュク</t>
    </rPh>
    <rPh sb="51" eb="52">
      <t>ナド</t>
    </rPh>
    <rPh sb="53" eb="55">
      <t>ケイエイ</t>
    </rPh>
    <rPh sb="55" eb="57">
      <t>ドリョク</t>
    </rPh>
    <rPh sb="58" eb="59">
      <t>ツヅ</t>
    </rPh>
    <rPh sb="70" eb="72">
      <t>ルイセキ</t>
    </rPh>
    <rPh sb="72" eb="75">
      <t>ケッソンキン</t>
    </rPh>
    <rPh sb="78" eb="81">
      <t>ケイゾクテキ</t>
    </rPh>
    <rPh sb="82" eb="84">
      <t>リエキ</t>
    </rPh>
    <rPh sb="85" eb="87">
      <t>イジ</t>
    </rPh>
    <rPh sb="95" eb="98">
      <t>マイネンド</t>
    </rPh>
    <rPh sb="103" eb="105">
      <t>ウワマワ</t>
    </rPh>
    <rPh sb="112" eb="115">
      <t>タンキテキ</t>
    </rPh>
    <rPh sb="116" eb="118">
      <t>サイム</t>
    </rPh>
    <rPh sb="119" eb="120">
      <t>タイ</t>
    </rPh>
    <rPh sb="122" eb="124">
      <t>シハラ</t>
    </rPh>
    <rPh sb="124" eb="126">
      <t>ノウリョク</t>
    </rPh>
    <rPh sb="130" eb="132">
      <t>ハンダン</t>
    </rPh>
    <rPh sb="187" eb="189">
      <t>キュウスイ</t>
    </rPh>
    <rPh sb="189" eb="191">
      <t>シュウエキ</t>
    </rPh>
    <rPh sb="192" eb="193">
      <t>タイ</t>
    </rPh>
    <rPh sb="194" eb="196">
      <t>キギョウ</t>
    </rPh>
    <rPh sb="196" eb="197">
      <t>サイ</t>
    </rPh>
    <rPh sb="198" eb="200">
      <t>ザンダカ</t>
    </rPh>
    <rPh sb="200" eb="202">
      <t>ヒリツ</t>
    </rPh>
    <rPh sb="203" eb="204">
      <t>アラワ</t>
    </rPh>
    <rPh sb="210" eb="212">
      <t>ルイジ</t>
    </rPh>
    <rPh sb="212" eb="214">
      <t>ダンタイ</t>
    </rPh>
    <rPh sb="215" eb="217">
      <t>ヒカク</t>
    </rPh>
    <rPh sb="218" eb="220">
      <t>キギョウ</t>
    </rPh>
    <rPh sb="220" eb="221">
      <t>サイ</t>
    </rPh>
    <rPh sb="222" eb="224">
      <t>ヒリツ</t>
    </rPh>
    <rPh sb="225" eb="226">
      <t>タカ</t>
    </rPh>
    <rPh sb="232" eb="234">
      <t>マイトシ</t>
    </rPh>
    <rPh sb="235" eb="237">
      <t>ヘンサイ</t>
    </rPh>
    <rPh sb="240" eb="241">
      <t>ユル</t>
    </rPh>
    <rPh sb="244" eb="246">
      <t>ゲンショウ</t>
    </rPh>
    <rPh sb="254" eb="256">
      <t>ヘイセイ</t>
    </rPh>
    <rPh sb="258" eb="260">
      <t>ネンド</t>
    </rPh>
    <rPh sb="261" eb="263">
      <t>ヒリツ</t>
    </rPh>
    <rPh sb="269" eb="270">
      <t>ウワ</t>
    </rPh>
    <rPh sb="276" eb="278">
      <t>キュウスイ</t>
    </rPh>
    <rPh sb="279" eb="280">
      <t>カカ</t>
    </rPh>
    <rPh sb="281" eb="283">
      <t>ヒヨウ</t>
    </rPh>
    <rPh sb="284" eb="286">
      <t>キュウスイ</t>
    </rPh>
    <rPh sb="286" eb="288">
      <t>シュウエキ</t>
    </rPh>
    <rPh sb="289" eb="290">
      <t>マカナ</t>
    </rPh>
    <rPh sb="298" eb="299">
      <t>アラワ</t>
    </rPh>
    <rPh sb="305" eb="308">
      <t>ケイゾクテキ</t>
    </rPh>
    <rPh sb="309" eb="312">
      <t>コウヒリツ</t>
    </rPh>
    <rPh sb="314" eb="316">
      <t>リョウキン</t>
    </rPh>
    <rPh sb="316" eb="318">
      <t>カイシュウ</t>
    </rPh>
    <rPh sb="318" eb="319">
      <t>リツ</t>
    </rPh>
    <rPh sb="319" eb="321">
      <t>イジ</t>
    </rPh>
    <rPh sb="322" eb="324">
      <t>ヒツヨウ</t>
    </rPh>
    <rPh sb="331" eb="333">
      <t>ルイジ</t>
    </rPh>
    <rPh sb="333" eb="335">
      <t>ダンタイ</t>
    </rPh>
    <rPh sb="336" eb="338">
      <t>ヒカク</t>
    </rPh>
    <rPh sb="340" eb="341">
      <t>タカ</t>
    </rPh>
    <rPh sb="342" eb="344">
      <t>ヒリツ</t>
    </rPh>
    <rPh sb="355" eb="356">
      <t>ユウ</t>
    </rPh>
    <rPh sb="356" eb="357">
      <t>シュウ</t>
    </rPh>
    <rPh sb="357" eb="359">
      <t>スイリョウ</t>
    </rPh>
    <rPh sb="374" eb="376">
      <t>ヒヨウ</t>
    </rPh>
    <rPh sb="384" eb="385">
      <t>アラワ</t>
    </rPh>
    <rPh sb="393" eb="395">
      <t>ゲンイン</t>
    </rPh>
    <rPh sb="400" eb="401">
      <t>ジュ</t>
    </rPh>
    <rPh sb="401" eb="402">
      <t>スイ</t>
    </rPh>
    <rPh sb="402" eb="404">
      <t>ヒヨウ</t>
    </rPh>
    <rPh sb="414" eb="416">
      <t>シセツ</t>
    </rPh>
    <rPh sb="417" eb="419">
      <t>イジ</t>
    </rPh>
    <rPh sb="419" eb="421">
      <t>ヒヨウ</t>
    </rPh>
    <rPh sb="421" eb="422">
      <t>オヨ</t>
    </rPh>
    <rPh sb="423" eb="425">
      <t>コテイ</t>
    </rPh>
    <rPh sb="425" eb="427">
      <t>シサン</t>
    </rPh>
    <rPh sb="431" eb="433">
      <t>ゲンカ</t>
    </rPh>
    <rPh sb="433" eb="435">
      <t>ショウキャク</t>
    </rPh>
    <rPh sb="435" eb="436">
      <t>ヒ</t>
    </rPh>
    <rPh sb="436" eb="437">
      <t>ナド</t>
    </rPh>
    <rPh sb="438" eb="440">
      <t>ヒヨウ</t>
    </rPh>
    <rPh sb="441" eb="443">
      <t>エイキョウ</t>
    </rPh>
    <rPh sb="444" eb="445">
      <t>オオ</t>
    </rPh>
    <rPh sb="451" eb="453">
      <t>シセツ</t>
    </rPh>
    <rPh sb="454" eb="456">
      <t>リヨウ</t>
    </rPh>
    <rPh sb="456" eb="458">
      <t>ジョウキョウ</t>
    </rPh>
    <rPh sb="458" eb="459">
      <t>ナド</t>
    </rPh>
    <rPh sb="460" eb="461">
      <t>アラワ</t>
    </rPh>
    <rPh sb="466" eb="468">
      <t>ヘイセイ</t>
    </rPh>
    <rPh sb="470" eb="472">
      <t>ネンド</t>
    </rPh>
    <rPh sb="472" eb="474">
      <t>イコウ</t>
    </rPh>
    <rPh sb="475" eb="477">
      <t>ヒリツ</t>
    </rPh>
    <rPh sb="478" eb="480">
      <t>ジョウショウ</t>
    </rPh>
    <rPh sb="486" eb="488">
      <t>シンサイ</t>
    </rPh>
    <rPh sb="488" eb="489">
      <t>ナド</t>
    </rPh>
    <rPh sb="490" eb="492">
      <t>エイキョウ</t>
    </rPh>
    <rPh sb="495" eb="497">
      <t>シヨウ</t>
    </rPh>
    <rPh sb="497" eb="499">
      <t>スイリョウ</t>
    </rPh>
    <rPh sb="500" eb="502">
      <t>ゲンショウ</t>
    </rPh>
    <rPh sb="504" eb="506">
      <t>カイフク</t>
    </rPh>
    <rPh sb="512" eb="514">
      <t>エイキョウ</t>
    </rPh>
    <rPh sb="520" eb="522">
      <t>ハンダン</t>
    </rPh>
    <rPh sb="529" eb="531">
      <t>シセツ</t>
    </rPh>
    <rPh sb="532" eb="534">
      <t>カドウ</t>
    </rPh>
    <rPh sb="535" eb="537">
      <t>シュウエキ</t>
    </rPh>
    <rPh sb="547" eb="549">
      <t>ハンダン</t>
    </rPh>
    <rPh sb="551" eb="553">
      <t>シヒョウ</t>
    </rPh>
    <rPh sb="558" eb="560">
      <t>ゲンショウ</t>
    </rPh>
    <rPh sb="566" eb="568">
      <t>キュウスイ</t>
    </rPh>
    <rPh sb="568" eb="570">
      <t>クイキ</t>
    </rPh>
    <rPh sb="571" eb="573">
      <t>カクチョウ</t>
    </rPh>
    <rPh sb="577" eb="579">
      <t>エイキョウ</t>
    </rPh>
    <rPh sb="579" eb="580">
      <t>ナド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</si>
</sst>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0.26</c:v>
                </c:pt>
                <c:pt idx="1">
                  <c:v>0.47</c:v>
                </c:pt>
                <c:pt idx="2">
                  <c:v>0.43</c:v>
                </c:pt>
                <c:pt idx="3">
                  <c:v>0.72</c:v>
                </c:pt>
                <c:pt idx="4">
                  <c:v>0.33</c:v>
                </c:pt>
              </c:numCache>
            </c:numRef>
          </c:val>
        </c:ser>
        <c:dLbls>
          <c:showLegendKey val="0"/>
          <c:showVal val="0"/>
          <c:showCatName val="0"/>
          <c:showSerName val="0"/>
          <c:showPercent val="0"/>
          <c:showBubbleSize val="0"/>
        </c:dLbls>
        <c:gapWidth val="150"/>
        <c:axId val="133716608"/>
        <c:axId val="1337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33716608"/>
        <c:axId val="133731072"/>
      </c:lineChart>
      <c:dateAx>
        <c:axId val="133716608"/>
        <c:scaling>
          <c:orientation val="minMax"/>
        </c:scaling>
        <c:delete val="1"/>
        <c:axPos val="b"/>
        <c:numFmt formatCode="ge" sourceLinked="1"/>
        <c:majorTickMark val="none"/>
        <c:minorTickMark val="none"/>
        <c:tickLblPos val="none"/>
        <c:crossAx val="133731072"/>
        <c:crosses val="autoZero"/>
        <c:auto val="1"/>
        <c:lblOffset val="100"/>
        <c:baseTimeUnit val="years"/>
      </c:dateAx>
      <c:valAx>
        <c:axId val="1337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39.450000000000003</c:v>
                </c:pt>
                <c:pt idx="1">
                  <c:v>42.72</c:v>
                </c:pt>
                <c:pt idx="2">
                  <c:v>71.78</c:v>
                </c:pt>
                <c:pt idx="3">
                  <c:v>72.31</c:v>
                </c:pt>
                <c:pt idx="4">
                  <c:v>71.17</c:v>
                </c:pt>
              </c:numCache>
            </c:numRef>
          </c:val>
        </c:ser>
        <c:dLbls>
          <c:showLegendKey val="0"/>
          <c:showVal val="0"/>
          <c:showCatName val="0"/>
          <c:showSerName val="0"/>
          <c:showPercent val="0"/>
          <c:showBubbleSize val="0"/>
        </c:dLbls>
        <c:gapWidth val="150"/>
        <c:axId val="133998464"/>
        <c:axId val="1340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33998464"/>
        <c:axId val="134012928"/>
      </c:lineChart>
      <c:dateAx>
        <c:axId val="133998464"/>
        <c:scaling>
          <c:orientation val="minMax"/>
        </c:scaling>
        <c:delete val="1"/>
        <c:axPos val="b"/>
        <c:numFmt formatCode="ge" sourceLinked="1"/>
        <c:majorTickMark val="none"/>
        <c:minorTickMark val="none"/>
        <c:tickLblPos val="none"/>
        <c:crossAx val="134012928"/>
        <c:crosses val="autoZero"/>
        <c:auto val="1"/>
        <c:lblOffset val="100"/>
        <c:baseTimeUnit val="years"/>
      </c:dateAx>
      <c:valAx>
        <c:axId val="1340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90.89</c:v>
                </c:pt>
                <c:pt idx="1">
                  <c:v>89.84</c:v>
                </c:pt>
                <c:pt idx="2">
                  <c:v>88.38</c:v>
                </c:pt>
                <c:pt idx="3">
                  <c:v>87.76</c:v>
                </c:pt>
                <c:pt idx="4">
                  <c:v>87.5</c:v>
                </c:pt>
              </c:numCache>
            </c:numRef>
          </c:val>
        </c:ser>
        <c:dLbls>
          <c:showLegendKey val="0"/>
          <c:showVal val="0"/>
          <c:showCatName val="0"/>
          <c:showSerName val="0"/>
          <c:showPercent val="0"/>
          <c:showBubbleSize val="0"/>
        </c:dLbls>
        <c:gapWidth val="150"/>
        <c:axId val="134043136"/>
        <c:axId val="1340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34043136"/>
        <c:axId val="134045056"/>
      </c:lineChart>
      <c:dateAx>
        <c:axId val="134043136"/>
        <c:scaling>
          <c:orientation val="minMax"/>
        </c:scaling>
        <c:delete val="1"/>
        <c:axPos val="b"/>
        <c:numFmt formatCode="ge" sourceLinked="1"/>
        <c:majorTickMark val="none"/>
        <c:minorTickMark val="none"/>
        <c:tickLblPos val="none"/>
        <c:crossAx val="134045056"/>
        <c:crosses val="autoZero"/>
        <c:auto val="1"/>
        <c:lblOffset val="100"/>
        <c:baseTimeUnit val="years"/>
      </c:dateAx>
      <c:valAx>
        <c:axId val="1340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c:v>
                </c:pt>
                <c:pt idx="1">
                  <c:v>104.87</c:v>
                </c:pt>
                <c:pt idx="2">
                  <c:v>103.67</c:v>
                </c:pt>
                <c:pt idx="3">
                  <c:v>106.92</c:v>
                </c:pt>
                <c:pt idx="4">
                  <c:v>108.39</c:v>
                </c:pt>
              </c:numCache>
            </c:numRef>
          </c:val>
        </c:ser>
        <c:dLbls>
          <c:showLegendKey val="0"/>
          <c:showVal val="0"/>
          <c:showCatName val="0"/>
          <c:showSerName val="0"/>
          <c:showPercent val="0"/>
          <c:showBubbleSize val="0"/>
        </c:dLbls>
        <c:gapWidth val="150"/>
        <c:axId val="133568384"/>
        <c:axId val="1335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33568384"/>
        <c:axId val="133578752"/>
      </c:lineChart>
      <c:dateAx>
        <c:axId val="133568384"/>
        <c:scaling>
          <c:orientation val="minMax"/>
        </c:scaling>
        <c:delete val="1"/>
        <c:axPos val="b"/>
        <c:numFmt formatCode="ge" sourceLinked="1"/>
        <c:majorTickMark val="none"/>
        <c:minorTickMark val="none"/>
        <c:tickLblPos val="none"/>
        <c:crossAx val="133578752"/>
        <c:crosses val="autoZero"/>
        <c:auto val="1"/>
        <c:lblOffset val="100"/>
        <c:baseTimeUnit val="years"/>
      </c:dateAx>
      <c:valAx>
        <c:axId val="13357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5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29.44</c:v>
                </c:pt>
                <c:pt idx="1">
                  <c:v>27.99</c:v>
                </c:pt>
                <c:pt idx="2">
                  <c:v>36.909999999999997</c:v>
                </c:pt>
                <c:pt idx="3">
                  <c:v>38.200000000000003</c:v>
                </c:pt>
                <c:pt idx="4">
                  <c:v>39.49</c:v>
                </c:pt>
              </c:numCache>
            </c:numRef>
          </c:val>
        </c:ser>
        <c:dLbls>
          <c:showLegendKey val="0"/>
          <c:showVal val="0"/>
          <c:showCatName val="0"/>
          <c:showSerName val="0"/>
          <c:showPercent val="0"/>
          <c:showBubbleSize val="0"/>
        </c:dLbls>
        <c:gapWidth val="150"/>
        <c:axId val="133600768"/>
        <c:axId val="1336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33600768"/>
        <c:axId val="133602688"/>
      </c:lineChart>
      <c:dateAx>
        <c:axId val="133600768"/>
        <c:scaling>
          <c:orientation val="minMax"/>
        </c:scaling>
        <c:delete val="1"/>
        <c:axPos val="b"/>
        <c:numFmt formatCode="ge" sourceLinked="1"/>
        <c:majorTickMark val="none"/>
        <c:minorTickMark val="none"/>
        <c:tickLblPos val="none"/>
        <c:crossAx val="133602688"/>
        <c:crosses val="autoZero"/>
        <c:auto val="1"/>
        <c:lblOffset val="100"/>
        <c:baseTimeUnit val="years"/>
      </c:dateAx>
      <c:valAx>
        <c:axId val="1336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2.2400000000000002</c:v>
                </c:pt>
                <c:pt idx="1">
                  <c:v>3.03</c:v>
                </c:pt>
                <c:pt idx="2">
                  <c:v>3.59</c:v>
                </c:pt>
                <c:pt idx="3">
                  <c:v>2.2999999999999998</c:v>
                </c:pt>
                <c:pt idx="4">
                  <c:v>4.55</c:v>
                </c:pt>
              </c:numCache>
            </c:numRef>
          </c:val>
        </c:ser>
        <c:dLbls>
          <c:showLegendKey val="0"/>
          <c:showVal val="0"/>
          <c:showCatName val="0"/>
          <c:showSerName val="0"/>
          <c:showPercent val="0"/>
          <c:showBubbleSize val="0"/>
        </c:dLbls>
        <c:gapWidth val="150"/>
        <c:axId val="133625728"/>
        <c:axId val="1336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33625728"/>
        <c:axId val="133630208"/>
      </c:lineChart>
      <c:dateAx>
        <c:axId val="133625728"/>
        <c:scaling>
          <c:orientation val="minMax"/>
        </c:scaling>
        <c:delete val="1"/>
        <c:axPos val="b"/>
        <c:numFmt formatCode="ge" sourceLinked="1"/>
        <c:majorTickMark val="none"/>
        <c:minorTickMark val="none"/>
        <c:tickLblPos val="none"/>
        <c:crossAx val="133630208"/>
        <c:crosses val="autoZero"/>
        <c:auto val="1"/>
        <c:lblOffset val="100"/>
        <c:baseTimeUnit val="years"/>
      </c:dateAx>
      <c:valAx>
        <c:axId val="1336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687552"/>
        <c:axId val="1338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33687552"/>
        <c:axId val="133828992"/>
      </c:lineChart>
      <c:dateAx>
        <c:axId val="133687552"/>
        <c:scaling>
          <c:orientation val="minMax"/>
        </c:scaling>
        <c:delete val="1"/>
        <c:axPos val="b"/>
        <c:numFmt formatCode="ge" sourceLinked="1"/>
        <c:majorTickMark val="none"/>
        <c:minorTickMark val="none"/>
        <c:tickLblPos val="none"/>
        <c:crossAx val="133828992"/>
        <c:crosses val="autoZero"/>
        <c:auto val="1"/>
        <c:lblOffset val="100"/>
        <c:baseTimeUnit val="years"/>
      </c:dateAx>
      <c:valAx>
        <c:axId val="13382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6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694.29</c:v>
                </c:pt>
                <c:pt idx="1">
                  <c:v>435.33</c:v>
                </c:pt>
                <c:pt idx="2">
                  <c:v>158.75</c:v>
                </c:pt>
                <c:pt idx="3">
                  <c:v>155.32</c:v>
                </c:pt>
                <c:pt idx="4">
                  <c:v>144.91</c:v>
                </c:pt>
              </c:numCache>
            </c:numRef>
          </c:val>
        </c:ser>
        <c:dLbls>
          <c:showLegendKey val="0"/>
          <c:showVal val="0"/>
          <c:showCatName val="0"/>
          <c:showSerName val="0"/>
          <c:showPercent val="0"/>
          <c:showBubbleSize val="0"/>
        </c:dLbls>
        <c:gapWidth val="150"/>
        <c:axId val="133863296"/>
        <c:axId val="1338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33863296"/>
        <c:axId val="133869568"/>
      </c:lineChart>
      <c:dateAx>
        <c:axId val="133863296"/>
        <c:scaling>
          <c:orientation val="minMax"/>
        </c:scaling>
        <c:delete val="1"/>
        <c:axPos val="b"/>
        <c:numFmt formatCode="ge" sourceLinked="1"/>
        <c:majorTickMark val="none"/>
        <c:minorTickMark val="none"/>
        <c:tickLblPos val="none"/>
        <c:crossAx val="133869568"/>
        <c:crosses val="autoZero"/>
        <c:auto val="1"/>
        <c:lblOffset val="100"/>
        <c:baseTimeUnit val="years"/>
      </c:dateAx>
      <c:valAx>
        <c:axId val="13386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8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443.85</c:v>
                </c:pt>
                <c:pt idx="1">
                  <c:v>466.22</c:v>
                </c:pt>
                <c:pt idx="2">
                  <c:v>442.91</c:v>
                </c:pt>
                <c:pt idx="3">
                  <c:v>420.62</c:v>
                </c:pt>
                <c:pt idx="4">
                  <c:v>401.75</c:v>
                </c:pt>
              </c:numCache>
            </c:numRef>
          </c:val>
        </c:ser>
        <c:dLbls>
          <c:showLegendKey val="0"/>
          <c:showVal val="0"/>
          <c:showCatName val="0"/>
          <c:showSerName val="0"/>
          <c:showPercent val="0"/>
          <c:showBubbleSize val="0"/>
        </c:dLbls>
        <c:gapWidth val="150"/>
        <c:axId val="134164480"/>
        <c:axId val="1341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34164480"/>
        <c:axId val="134166400"/>
      </c:lineChart>
      <c:dateAx>
        <c:axId val="134164480"/>
        <c:scaling>
          <c:orientation val="minMax"/>
        </c:scaling>
        <c:delete val="1"/>
        <c:axPos val="b"/>
        <c:numFmt formatCode="ge" sourceLinked="1"/>
        <c:majorTickMark val="none"/>
        <c:minorTickMark val="none"/>
        <c:tickLblPos val="none"/>
        <c:crossAx val="134166400"/>
        <c:crosses val="autoZero"/>
        <c:auto val="1"/>
        <c:lblOffset val="100"/>
        <c:baseTimeUnit val="years"/>
      </c:dateAx>
      <c:valAx>
        <c:axId val="13416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1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93.54</c:v>
                </c:pt>
                <c:pt idx="1">
                  <c:v>95.08</c:v>
                </c:pt>
                <c:pt idx="2">
                  <c:v>92.62</c:v>
                </c:pt>
                <c:pt idx="3">
                  <c:v>96.28</c:v>
                </c:pt>
                <c:pt idx="4">
                  <c:v>100.34</c:v>
                </c:pt>
              </c:numCache>
            </c:numRef>
          </c:val>
        </c:ser>
        <c:dLbls>
          <c:showLegendKey val="0"/>
          <c:showVal val="0"/>
          <c:showCatName val="0"/>
          <c:showSerName val="0"/>
          <c:showPercent val="0"/>
          <c:showBubbleSize val="0"/>
        </c:dLbls>
        <c:gapWidth val="150"/>
        <c:axId val="134200320"/>
        <c:axId val="1342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34200320"/>
        <c:axId val="134210688"/>
      </c:lineChart>
      <c:dateAx>
        <c:axId val="134200320"/>
        <c:scaling>
          <c:orientation val="minMax"/>
        </c:scaling>
        <c:delete val="1"/>
        <c:axPos val="b"/>
        <c:numFmt formatCode="ge" sourceLinked="1"/>
        <c:majorTickMark val="none"/>
        <c:minorTickMark val="none"/>
        <c:tickLblPos val="none"/>
        <c:crossAx val="134210688"/>
        <c:crosses val="autoZero"/>
        <c:auto val="1"/>
        <c:lblOffset val="100"/>
        <c:baseTimeUnit val="years"/>
      </c:dateAx>
      <c:valAx>
        <c:axId val="1342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274.95</c:v>
                </c:pt>
                <c:pt idx="1">
                  <c:v>283.41000000000003</c:v>
                </c:pt>
                <c:pt idx="2">
                  <c:v>292.39</c:v>
                </c:pt>
                <c:pt idx="3">
                  <c:v>281.45</c:v>
                </c:pt>
                <c:pt idx="4">
                  <c:v>271.87</c:v>
                </c:pt>
              </c:numCache>
            </c:numRef>
          </c:val>
        </c:ser>
        <c:dLbls>
          <c:showLegendKey val="0"/>
          <c:showVal val="0"/>
          <c:showCatName val="0"/>
          <c:showSerName val="0"/>
          <c:showPercent val="0"/>
          <c:showBubbleSize val="0"/>
        </c:dLbls>
        <c:gapWidth val="150"/>
        <c:axId val="133978368"/>
        <c:axId val="1339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33978368"/>
        <c:axId val="133980544"/>
      </c:lineChart>
      <c:dateAx>
        <c:axId val="133978368"/>
        <c:scaling>
          <c:orientation val="minMax"/>
        </c:scaling>
        <c:delete val="1"/>
        <c:axPos val="b"/>
        <c:numFmt formatCode="ge" sourceLinked="1"/>
        <c:majorTickMark val="none"/>
        <c:minorTickMark val="none"/>
        <c:tickLblPos val="none"/>
        <c:crossAx val="133980544"/>
        <c:crosses val="autoZero"/>
        <c:auto val="1"/>
        <c:lblOffset val="100"/>
        <c:baseTimeUnit val="years"/>
      </c:dateAx>
      <c:valAx>
        <c:axId val="1339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6"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福島県　伊達市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118</v>
      </c>
      <c r="AE8" s="60"/>
      <c r="AF8" s="60"/>
      <c r="AG8" s="60"/>
      <c r="AH8" s="60"/>
      <c r="AI8" s="60"/>
      <c r="AJ8" s="60"/>
      <c r="AK8" s="5"/>
      <c r="AL8" s="61">
        <f>データ!$R$6</f>
        <v>62299</v>
      </c>
      <c r="AM8" s="61"/>
      <c r="AN8" s="61"/>
      <c r="AO8" s="61"/>
      <c r="AP8" s="61"/>
      <c r="AQ8" s="61"/>
      <c r="AR8" s="61"/>
      <c r="AS8" s="61"/>
      <c r="AT8" s="51">
        <f>データ!$S$6</f>
        <v>265.12</v>
      </c>
      <c r="AU8" s="52"/>
      <c r="AV8" s="52"/>
      <c r="AW8" s="52"/>
      <c r="AX8" s="52"/>
      <c r="AY8" s="52"/>
      <c r="AZ8" s="52"/>
      <c r="BA8" s="52"/>
      <c r="BB8" s="53">
        <f>データ!$T$6</f>
        <v>234.98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64.430000000000007</v>
      </c>
      <c r="J10" s="52"/>
      <c r="K10" s="52"/>
      <c r="L10" s="52"/>
      <c r="M10" s="52"/>
      <c r="N10" s="52"/>
      <c r="O10" s="64"/>
      <c r="P10" s="53">
        <f>データ!$P$6</f>
        <v>89.6</v>
      </c>
      <c r="Q10" s="53"/>
      <c r="R10" s="53"/>
      <c r="S10" s="53"/>
      <c r="T10" s="53"/>
      <c r="U10" s="53"/>
      <c r="V10" s="53"/>
      <c r="W10" s="61">
        <f>データ!$Q$6</f>
        <v>4860</v>
      </c>
      <c r="X10" s="61"/>
      <c r="Y10" s="61"/>
      <c r="Z10" s="61"/>
      <c r="AA10" s="61"/>
      <c r="AB10" s="61"/>
      <c r="AC10" s="61"/>
      <c r="AD10" s="2"/>
      <c r="AE10" s="2"/>
      <c r="AF10" s="2"/>
      <c r="AG10" s="2"/>
      <c r="AH10" s="5"/>
      <c r="AI10" s="5"/>
      <c r="AJ10" s="5"/>
      <c r="AK10" s="5"/>
      <c r="AL10" s="61">
        <f>データ!$U$6</f>
        <v>55502</v>
      </c>
      <c r="AM10" s="61"/>
      <c r="AN10" s="61"/>
      <c r="AO10" s="61"/>
      <c r="AP10" s="61"/>
      <c r="AQ10" s="61"/>
      <c r="AR10" s="61"/>
      <c r="AS10" s="61"/>
      <c r="AT10" s="51">
        <f>データ!$V$6</f>
        <v>102.13</v>
      </c>
      <c r="AU10" s="52"/>
      <c r="AV10" s="52"/>
      <c r="AW10" s="52"/>
      <c r="AX10" s="52"/>
      <c r="AY10" s="52"/>
      <c r="AZ10" s="52"/>
      <c r="BA10" s="52"/>
      <c r="BB10" s="53">
        <f>データ!$W$6</f>
        <v>543.44000000000005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72133</v>
      </c>
      <c r="D6" s="34">
        <f t="shared" si="3"/>
        <v>46</v>
      </c>
      <c r="E6" s="34">
        <f t="shared" si="3"/>
        <v>1</v>
      </c>
      <c r="F6" s="34">
        <f t="shared" si="3"/>
        <v>0</v>
      </c>
      <c r="G6" s="34">
        <f t="shared" si="3"/>
        <v>1</v>
      </c>
      <c r="H6" s="34" t="str">
        <f t="shared" si="3"/>
        <v>福島県　伊達市</v>
      </c>
      <c r="I6" s="34" t="str">
        <f t="shared" si="3"/>
        <v>法適用</v>
      </c>
      <c r="J6" s="34" t="str">
        <f t="shared" si="3"/>
        <v>水道事業</v>
      </c>
      <c r="K6" s="34" t="str">
        <f t="shared" si="3"/>
        <v>末端給水事業</v>
      </c>
      <c r="L6" s="34" t="str">
        <f t="shared" si="3"/>
        <v>A4</v>
      </c>
      <c r="M6" s="34">
        <f t="shared" si="3"/>
        <v>0</v>
      </c>
      <c r="N6" s="35" t="str">
        <f t="shared" si="3"/>
        <v>-</v>
      </c>
      <c r="O6" s="35">
        <f t="shared" si="3"/>
        <v>64.430000000000007</v>
      </c>
      <c r="P6" s="35">
        <f t="shared" si="3"/>
        <v>89.6</v>
      </c>
      <c r="Q6" s="35">
        <f t="shared" si="3"/>
        <v>4860</v>
      </c>
      <c r="R6" s="35">
        <f t="shared" si="3"/>
        <v>62299</v>
      </c>
      <c r="S6" s="35">
        <f t="shared" si="3"/>
        <v>265.12</v>
      </c>
      <c r="T6" s="35">
        <f t="shared" si="3"/>
        <v>234.98</v>
      </c>
      <c r="U6" s="35">
        <f t="shared" si="3"/>
        <v>55502</v>
      </c>
      <c r="V6" s="35">
        <f t="shared" si="3"/>
        <v>102.13</v>
      </c>
      <c r="W6" s="35">
        <f t="shared" si="3"/>
        <v>543.44000000000005</v>
      </c>
      <c r="X6" s="36">
        <f>IF(X7="",NA(),X7)</f>
        <v>110</v>
      </c>
      <c r="Y6" s="36">
        <f t="shared" ref="Y6:AG6" si="4">IF(Y7="",NA(),Y7)</f>
        <v>104.87</v>
      </c>
      <c r="Z6" s="36">
        <f t="shared" si="4"/>
        <v>103.67</v>
      </c>
      <c r="AA6" s="36">
        <f t="shared" si="4"/>
        <v>106.92</v>
      </c>
      <c r="AB6" s="36">
        <f t="shared" si="4"/>
        <v>108.39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694.29</v>
      </c>
      <c r="AU6" s="36">
        <f t="shared" ref="AU6:BC6" si="6">IF(AU7="",NA(),AU7)</f>
        <v>435.33</v>
      </c>
      <c r="AV6" s="36">
        <f t="shared" si="6"/>
        <v>158.75</v>
      </c>
      <c r="AW6" s="36">
        <f t="shared" si="6"/>
        <v>155.32</v>
      </c>
      <c r="AX6" s="36">
        <f t="shared" si="6"/>
        <v>144.91</v>
      </c>
      <c r="AY6" s="36">
        <f t="shared" si="6"/>
        <v>701</v>
      </c>
      <c r="AZ6" s="36">
        <f t="shared" si="6"/>
        <v>739.59</v>
      </c>
      <c r="BA6" s="36">
        <f t="shared" si="6"/>
        <v>335.95</v>
      </c>
      <c r="BB6" s="36">
        <f t="shared" si="6"/>
        <v>346.59</v>
      </c>
      <c r="BC6" s="36">
        <f t="shared" si="6"/>
        <v>357.82</v>
      </c>
      <c r="BD6" s="35" t="str">
        <f>IF(BD7="","",IF(BD7="-","【-】","【"&amp;SUBSTITUTE(TEXT(BD7,"#,##0.00"),"-","△")&amp;"】"))</f>
        <v>【262.87】</v>
      </c>
      <c r="BE6" s="36">
        <f>IF(BE7="",NA(),BE7)</f>
        <v>443.85</v>
      </c>
      <c r="BF6" s="36">
        <f t="shared" ref="BF6:BN6" si="7">IF(BF7="",NA(),BF7)</f>
        <v>466.22</v>
      </c>
      <c r="BG6" s="36">
        <f t="shared" si="7"/>
        <v>442.91</v>
      </c>
      <c r="BH6" s="36">
        <f t="shared" si="7"/>
        <v>420.62</v>
      </c>
      <c r="BI6" s="36">
        <f t="shared" si="7"/>
        <v>401.75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93.54</v>
      </c>
      <c r="BQ6" s="36">
        <f t="shared" ref="BQ6:BY6" si="8">IF(BQ7="",NA(),BQ7)</f>
        <v>95.08</v>
      </c>
      <c r="BR6" s="36">
        <f t="shared" si="8"/>
        <v>92.62</v>
      </c>
      <c r="BS6" s="36">
        <f t="shared" si="8"/>
        <v>96.28</v>
      </c>
      <c r="BT6" s="36">
        <f t="shared" si="8"/>
        <v>100.34</v>
      </c>
      <c r="BU6" s="36">
        <f t="shared" si="8"/>
        <v>100.27</v>
      </c>
      <c r="BV6" s="36">
        <f t="shared" si="8"/>
        <v>99.46</v>
      </c>
      <c r="BW6" s="36">
        <f t="shared" si="8"/>
        <v>105.21</v>
      </c>
      <c r="BX6" s="36">
        <f t="shared" si="8"/>
        <v>105.71</v>
      </c>
      <c r="BY6" s="36">
        <f t="shared" si="8"/>
        <v>106.01</v>
      </c>
      <c r="BZ6" s="35" t="str">
        <f>IF(BZ7="","",IF(BZ7="-","【-】","【"&amp;SUBSTITUTE(TEXT(BZ7,"#,##0.00"),"-","△")&amp;"】"))</f>
        <v>【105.59】</v>
      </c>
      <c r="CA6" s="36">
        <f>IF(CA7="",NA(),CA7)</f>
        <v>274.95</v>
      </c>
      <c r="CB6" s="36">
        <f t="shared" ref="CB6:CJ6" si="9">IF(CB7="",NA(),CB7)</f>
        <v>283.41000000000003</v>
      </c>
      <c r="CC6" s="36">
        <f t="shared" si="9"/>
        <v>292.39</v>
      </c>
      <c r="CD6" s="36">
        <f t="shared" si="9"/>
        <v>281.45</v>
      </c>
      <c r="CE6" s="36">
        <f t="shared" si="9"/>
        <v>271.87</v>
      </c>
      <c r="CF6" s="36">
        <f t="shared" si="9"/>
        <v>169.62</v>
      </c>
      <c r="CG6" s="36">
        <f t="shared" si="9"/>
        <v>171.78</v>
      </c>
      <c r="CH6" s="36">
        <f t="shared" si="9"/>
        <v>162.59</v>
      </c>
      <c r="CI6" s="36">
        <f t="shared" si="9"/>
        <v>162.15</v>
      </c>
      <c r="CJ6" s="36">
        <f t="shared" si="9"/>
        <v>162.24</v>
      </c>
      <c r="CK6" s="35" t="str">
        <f>IF(CK7="","",IF(CK7="-","【-】","【"&amp;SUBSTITUTE(TEXT(CK7,"#,##0.00"),"-","△")&amp;"】"))</f>
        <v>【163.27】</v>
      </c>
      <c r="CL6" s="36">
        <f>IF(CL7="",NA(),CL7)</f>
        <v>39.450000000000003</v>
      </c>
      <c r="CM6" s="36">
        <f t="shared" ref="CM6:CU6" si="10">IF(CM7="",NA(),CM7)</f>
        <v>42.72</v>
      </c>
      <c r="CN6" s="36">
        <f t="shared" si="10"/>
        <v>71.78</v>
      </c>
      <c r="CO6" s="36">
        <f t="shared" si="10"/>
        <v>72.31</v>
      </c>
      <c r="CP6" s="36">
        <f t="shared" si="10"/>
        <v>71.17</v>
      </c>
      <c r="CQ6" s="36">
        <f t="shared" si="10"/>
        <v>59.88</v>
      </c>
      <c r="CR6" s="36">
        <f t="shared" si="10"/>
        <v>59.68</v>
      </c>
      <c r="CS6" s="36">
        <f t="shared" si="10"/>
        <v>59.17</v>
      </c>
      <c r="CT6" s="36">
        <f t="shared" si="10"/>
        <v>59.34</v>
      </c>
      <c r="CU6" s="36">
        <f t="shared" si="10"/>
        <v>59.11</v>
      </c>
      <c r="CV6" s="35" t="str">
        <f>IF(CV7="","",IF(CV7="-","【-】","【"&amp;SUBSTITUTE(TEXT(CV7,"#,##0.00"),"-","△")&amp;"】"))</f>
        <v>【59.94】</v>
      </c>
      <c r="CW6" s="36">
        <f>IF(CW7="",NA(),CW7)</f>
        <v>90.89</v>
      </c>
      <c r="CX6" s="36">
        <f t="shared" ref="CX6:DF6" si="11">IF(CX7="",NA(),CX7)</f>
        <v>89.84</v>
      </c>
      <c r="CY6" s="36">
        <f t="shared" si="11"/>
        <v>88.38</v>
      </c>
      <c r="CZ6" s="36">
        <f t="shared" si="11"/>
        <v>87.76</v>
      </c>
      <c r="DA6" s="36">
        <f t="shared" si="11"/>
        <v>87.5</v>
      </c>
      <c r="DB6" s="36">
        <f t="shared" si="11"/>
        <v>87.65</v>
      </c>
      <c r="DC6" s="36">
        <f t="shared" si="11"/>
        <v>87.63</v>
      </c>
      <c r="DD6" s="36">
        <f t="shared" si="11"/>
        <v>87.6</v>
      </c>
      <c r="DE6" s="36">
        <f t="shared" si="11"/>
        <v>87.74</v>
      </c>
      <c r="DF6" s="36">
        <f t="shared" si="11"/>
        <v>87.91</v>
      </c>
      <c r="DG6" s="35" t="str">
        <f>IF(DG7="","",IF(DG7="-","【-】","【"&amp;SUBSTITUTE(TEXT(DG7,"#,##0.00"),"-","△")&amp;"】"))</f>
        <v>【90.22】</v>
      </c>
      <c r="DH6" s="36">
        <f>IF(DH7="",NA(),DH7)</f>
        <v>29.44</v>
      </c>
      <c r="DI6" s="36">
        <f t="shared" ref="DI6:DQ6" si="12">IF(DI7="",NA(),DI7)</f>
        <v>27.99</v>
      </c>
      <c r="DJ6" s="36">
        <f t="shared" si="12"/>
        <v>36.909999999999997</v>
      </c>
      <c r="DK6" s="36">
        <f t="shared" si="12"/>
        <v>38.200000000000003</v>
      </c>
      <c r="DL6" s="36">
        <f t="shared" si="12"/>
        <v>39.49</v>
      </c>
      <c r="DM6" s="36">
        <f t="shared" si="12"/>
        <v>38.69</v>
      </c>
      <c r="DN6" s="36">
        <f t="shared" si="12"/>
        <v>39.65</v>
      </c>
      <c r="DO6" s="36">
        <f t="shared" si="12"/>
        <v>45.25</v>
      </c>
      <c r="DP6" s="36">
        <f t="shared" si="12"/>
        <v>46.27</v>
      </c>
      <c r="DQ6" s="36">
        <f t="shared" si="12"/>
        <v>46.88</v>
      </c>
      <c r="DR6" s="35" t="str">
        <f>IF(DR7="","",IF(DR7="-","【-】","【"&amp;SUBSTITUTE(TEXT(DR7,"#,##0.00"),"-","△")&amp;"】"))</f>
        <v>【47.91】</v>
      </c>
      <c r="DS6" s="36">
        <f>IF(DS7="",NA(),DS7)</f>
        <v>2.2400000000000002</v>
      </c>
      <c r="DT6" s="36">
        <f t="shared" ref="DT6:EB6" si="13">IF(DT7="",NA(),DT7)</f>
        <v>3.03</v>
      </c>
      <c r="DU6" s="36">
        <f t="shared" si="13"/>
        <v>3.59</v>
      </c>
      <c r="DV6" s="36">
        <f t="shared" si="13"/>
        <v>2.2999999999999998</v>
      </c>
      <c r="DW6" s="36">
        <f t="shared" si="13"/>
        <v>4.55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0.26</v>
      </c>
      <c r="EE6" s="36">
        <f t="shared" ref="EE6:EM6" si="14">IF(EE7="",NA(),EE7)</f>
        <v>0.47</v>
      </c>
      <c r="EF6" s="36">
        <f t="shared" si="14"/>
        <v>0.43</v>
      </c>
      <c r="EG6" s="36">
        <f t="shared" si="14"/>
        <v>0.72</v>
      </c>
      <c r="EH6" s="36">
        <f t="shared" si="14"/>
        <v>0.33</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72133</v>
      </c>
      <c r="D7" s="38">
        <v>46</v>
      </c>
      <c r="E7" s="38">
        <v>1</v>
      </c>
      <c r="F7" s="38">
        <v>0</v>
      </c>
      <c r="G7" s="38">
        <v>1</v>
      </c>
      <c r="H7" s="38" t="s">
        <v>105</v>
      </c>
      <c r="I7" s="38" t="s">
        <v>106</v>
      </c>
      <c r="J7" s="38" t="s">
        <v>107</v>
      </c>
      <c r="K7" s="38" t="s">
        <v>108</v>
      </c>
      <c r="L7" s="38" t="s">
        <v>109</v>
      </c>
      <c r="M7" s="38"/>
      <c r="N7" s="39" t="s">
        <v>110</v>
      </c>
      <c r="O7" s="39">
        <v>64.430000000000007</v>
      </c>
      <c r="P7" s="39">
        <v>89.6</v>
      </c>
      <c r="Q7" s="39">
        <v>4860</v>
      </c>
      <c r="R7" s="39">
        <v>62299</v>
      </c>
      <c r="S7" s="39">
        <v>265.12</v>
      </c>
      <c r="T7" s="39">
        <v>234.98</v>
      </c>
      <c r="U7" s="39">
        <v>55502</v>
      </c>
      <c r="V7" s="39">
        <v>102.13</v>
      </c>
      <c r="W7" s="39">
        <v>543.44000000000005</v>
      </c>
      <c r="X7" s="39">
        <v>110</v>
      </c>
      <c r="Y7" s="39">
        <v>104.87</v>
      </c>
      <c r="Z7" s="39">
        <v>103.67</v>
      </c>
      <c r="AA7" s="39">
        <v>106.92</v>
      </c>
      <c r="AB7" s="39">
        <v>108.39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694.29</v>
      </c>
      <c r="AU7" s="39">
        <v>435.33</v>
      </c>
      <c r="AV7" s="39">
        <v>158.75</v>
      </c>
      <c r="AW7" s="39">
        <v>155.32</v>
      </c>
      <c r="AX7" s="39">
        <v>144.91</v>
      </c>
      <c r="AY7" s="39">
        <v>701</v>
      </c>
      <c r="AZ7" s="39">
        <v>739.59</v>
      </c>
      <c r="BA7" s="39">
        <v>335.95</v>
      </c>
      <c r="BB7" s="39">
        <v>346.59</v>
      </c>
      <c r="BC7" s="39">
        <v>357.82</v>
      </c>
      <c r="BD7" s="39">
        <v>262.87</v>
      </c>
      <c r="BE7" s="39">
        <v>443.85</v>
      </c>
      <c r="BF7" s="39">
        <v>466.22</v>
      </c>
      <c r="BG7" s="39">
        <v>442.91</v>
      </c>
      <c r="BH7" s="39">
        <v>420.62</v>
      </c>
      <c r="BI7" s="39">
        <v>401.75</v>
      </c>
      <c r="BJ7" s="39">
        <v>330.99</v>
      </c>
      <c r="BK7" s="39">
        <v>324.08999999999997</v>
      </c>
      <c r="BL7" s="39">
        <v>319.82</v>
      </c>
      <c r="BM7" s="39">
        <v>312.02999999999997</v>
      </c>
      <c r="BN7" s="39">
        <v>307.45999999999998</v>
      </c>
      <c r="BO7" s="39">
        <v>270.87</v>
      </c>
      <c r="BP7" s="39">
        <v>93.54</v>
      </c>
      <c r="BQ7" s="39">
        <v>95.08</v>
      </c>
      <c r="BR7" s="39">
        <v>92.62</v>
      </c>
      <c r="BS7" s="39">
        <v>96.28</v>
      </c>
      <c r="BT7" s="39">
        <v>100.34</v>
      </c>
      <c r="BU7" s="39">
        <v>100.27</v>
      </c>
      <c r="BV7" s="39">
        <v>99.46</v>
      </c>
      <c r="BW7" s="39">
        <v>105.21</v>
      </c>
      <c r="BX7" s="39">
        <v>105.71</v>
      </c>
      <c r="BY7" s="39">
        <v>106.01</v>
      </c>
      <c r="BZ7" s="39">
        <v>105.59</v>
      </c>
      <c r="CA7" s="39">
        <v>274.95</v>
      </c>
      <c r="CB7" s="39">
        <v>283.41000000000003</v>
      </c>
      <c r="CC7" s="39">
        <v>292.39</v>
      </c>
      <c r="CD7" s="39">
        <v>281.45</v>
      </c>
      <c r="CE7" s="39">
        <v>271.87</v>
      </c>
      <c r="CF7" s="39">
        <v>169.62</v>
      </c>
      <c r="CG7" s="39">
        <v>171.78</v>
      </c>
      <c r="CH7" s="39">
        <v>162.59</v>
      </c>
      <c r="CI7" s="39">
        <v>162.15</v>
      </c>
      <c r="CJ7" s="39">
        <v>162.24</v>
      </c>
      <c r="CK7" s="39">
        <v>163.27000000000001</v>
      </c>
      <c r="CL7" s="39">
        <v>39.450000000000003</v>
      </c>
      <c r="CM7" s="39">
        <v>42.72</v>
      </c>
      <c r="CN7" s="39">
        <v>71.78</v>
      </c>
      <c r="CO7" s="39">
        <v>72.31</v>
      </c>
      <c r="CP7" s="39">
        <v>71.17</v>
      </c>
      <c r="CQ7" s="39">
        <v>59.88</v>
      </c>
      <c r="CR7" s="39">
        <v>59.68</v>
      </c>
      <c r="CS7" s="39">
        <v>59.17</v>
      </c>
      <c r="CT7" s="39">
        <v>59.34</v>
      </c>
      <c r="CU7" s="39">
        <v>59.11</v>
      </c>
      <c r="CV7" s="39">
        <v>59.94</v>
      </c>
      <c r="CW7" s="39">
        <v>90.89</v>
      </c>
      <c r="CX7" s="39">
        <v>89.84</v>
      </c>
      <c r="CY7" s="39">
        <v>88.38</v>
      </c>
      <c r="CZ7" s="39">
        <v>87.76</v>
      </c>
      <c r="DA7" s="39">
        <v>87.5</v>
      </c>
      <c r="DB7" s="39">
        <v>87.65</v>
      </c>
      <c r="DC7" s="39">
        <v>87.63</v>
      </c>
      <c r="DD7" s="39">
        <v>87.6</v>
      </c>
      <c r="DE7" s="39">
        <v>87.74</v>
      </c>
      <c r="DF7" s="39">
        <v>87.91</v>
      </c>
      <c r="DG7" s="39">
        <v>90.22</v>
      </c>
      <c r="DH7" s="39">
        <v>29.44</v>
      </c>
      <c r="DI7" s="39">
        <v>27.99</v>
      </c>
      <c r="DJ7" s="39">
        <v>36.909999999999997</v>
      </c>
      <c r="DK7" s="39">
        <v>38.200000000000003</v>
      </c>
      <c r="DL7" s="39">
        <v>39.49</v>
      </c>
      <c r="DM7" s="39">
        <v>38.69</v>
      </c>
      <c r="DN7" s="39">
        <v>39.65</v>
      </c>
      <c r="DO7" s="39">
        <v>45.25</v>
      </c>
      <c r="DP7" s="39">
        <v>46.27</v>
      </c>
      <c r="DQ7" s="39">
        <v>46.88</v>
      </c>
      <c r="DR7" s="39">
        <v>47.91</v>
      </c>
      <c r="DS7" s="39">
        <v>2.2400000000000002</v>
      </c>
      <c r="DT7" s="39">
        <v>3.03</v>
      </c>
      <c r="DU7" s="39">
        <v>3.59</v>
      </c>
      <c r="DV7" s="39">
        <v>2.2999999999999998</v>
      </c>
      <c r="DW7" s="39">
        <v>4.55</v>
      </c>
      <c r="DX7" s="39">
        <v>8.4</v>
      </c>
      <c r="DY7" s="39">
        <v>9.7100000000000009</v>
      </c>
      <c r="DZ7" s="39">
        <v>10.71</v>
      </c>
      <c r="EA7" s="39">
        <v>10.93</v>
      </c>
      <c r="EB7" s="39">
        <v>13.39</v>
      </c>
      <c r="EC7" s="39">
        <v>15</v>
      </c>
      <c r="ED7" s="39">
        <v>0.26</v>
      </c>
      <c r="EE7" s="39">
        <v>0.47</v>
      </c>
      <c r="EF7" s="39">
        <v>0.43</v>
      </c>
      <c r="EG7" s="39">
        <v>0.72</v>
      </c>
      <c r="EH7" s="39">
        <v>0.33</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2018-01-26T05:33:44Z</cp:lastPrinted>
  <dcterms:created xsi:type="dcterms:W3CDTF">2017-12-25T01:22:54Z</dcterms:created>
  <dcterms:modified xsi:type="dcterms:W3CDTF">2018-01-26T05:42:43Z</dcterms:modified>
  <cp:category/>
</cp:coreProperties>
</file>