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<sst xmlns="http://schemas.openxmlformats.org/spreadsheetml/2006/main" count="231" uniqueCount="119">
  <si>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</si>
  <si>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</si>
  <si>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</si>
  <si>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</si>
  <si>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</si>
  <si>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</si>
  <si>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</si>
  <si>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</si>
  <si>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</si>
  <si>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</si>
  <si>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</si>
  <si>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</si>
  <si>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</si>
  <si>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</si>
  <si>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</si>
  <si>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</si>
  <si>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</si>
  <si>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</si>
  <si>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</si>
  <si>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</si>
  <si>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</si>
  <si>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</si>
  <si>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</si>
  <si>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</si>
  <si>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</si>
  <si>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</si>
  <si>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</si>
  <si>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</si>
  <si>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</si>
  <si>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</si>
  <si>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</si>
  <si>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</si>
  <si>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</si>
  <si>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</si>
  <si>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</si>
  <si>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</si>
  <si>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</si>
  <si>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</si>
  <si>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</si>
  <si>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</si>
  <si>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</si>
  <si>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</si>
  <si>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</si>
  <si>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</si>
  <si>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</si>
  <si>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</si>
  <si>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</si>
  <si>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</si>
  <si>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</si>
  <si>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</si>
  <si>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</si>
  <si>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</si>
  <si>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</si>
  <si>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</si>
  <si>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</si>
  <si>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</si>
  <si>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</si>
  <si>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</si>
  <si>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</si>
  <si>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</si>
  <si>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</si>
  <si>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</si>
  <si>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</si>
  <si>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</si>
  <si>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</si>
  <si>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</si>
  <si>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</si>
  <si>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</si>
  <si>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</si>
  <si>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</si>
  <si>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</si>
  <si>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</si>
  <si>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</si>
  <si>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</si>
  <si>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</si>
  <si>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</si>
  <si>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</si>
  <si>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</si>
  <si>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</si>
  <si>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</si>
  <si>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</si>
  <si>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</si>
  <si>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</si>
  <si>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</si>
  <si>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</si>
  <si>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</si>
  <si>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</si>
  <si>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</si>
  <si>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</si>
  <si>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</si>
  <si>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</si>
  <si>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</si>
  <si>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</si>
  <si>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</si>
  <si>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</si>
  <si>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</si>
  <si>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</si>
  <si>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</si>
  <si>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</si>
  <si>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</si>
  <si>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</si>
  <si>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</si>
  <si>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</si>
  <si>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</si>
  <si>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</si>
  <si>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福島県　国見町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</si>
  <si>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</si>
  <si>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</si>
  <si>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</si>
  <si>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</si>
  <si>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</si>
  <si>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</si>
  <si>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</si>
  <si>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</si>
  <si>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</si>
  <si>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</si>
  <si>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毎年の給水収益で純利益を上げ、企業債残高についても類似団体の平均値より大幅に少ないため、良好な経営状態を保っていると考えられる。
　ただし、類似団体平均値より給水原価の値が若干高く、有収率が若干低いため、限りある水源を有効に収益化し、経費削減する等の経営努力が必要となってくる。</t>
    <rPh sb="1" eb="3">
      <t>マイトシ</t>
    </rPh>
    <rPh sb="4" eb="6">
      <t>キュウスイ</t>
    </rPh>
    <rPh sb="6" eb="8">
      <t>シュウエキ</t>
    </rPh>
    <rPh sb="9" eb="12">
      <t>ジュンリエキ</t>
    </rPh>
    <rPh sb="13" eb="14">
      <t>ア</t>
    </rPh>
    <rPh sb="16" eb="18">
      <t>キギョウ</t>
    </rPh>
    <rPh sb="18" eb="19">
      <t>サイ</t>
    </rPh>
    <rPh sb="19" eb="21">
      <t>ザンダカ</t>
    </rPh>
    <rPh sb="26" eb="28">
      <t>ルイジ</t>
    </rPh>
    <rPh sb="28" eb="30">
      <t>ダンタイ</t>
    </rPh>
    <rPh sb="31" eb="33">
      <t>ヘイキン</t>
    </rPh>
    <rPh sb="33" eb="34">
      <t>チ</t>
    </rPh>
    <rPh sb="36" eb="38">
      <t>オオハバ</t>
    </rPh>
    <rPh sb="39" eb="40">
      <t>スク</t>
    </rPh>
    <rPh sb="45" eb="47">
      <t>リョウコウ</t>
    </rPh>
    <rPh sb="48" eb="50">
      <t>ケイエイ</t>
    </rPh>
    <rPh sb="50" eb="52">
      <t>ジョウタイ</t>
    </rPh>
    <rPh sb="53" eb="54">
      <t>タモ</t>
    </rPh>
    <rPh sb="59" eb="60">
      <t>カンガ</t>
    </rPh>
    <rPh sb="71" eb="73">
      <t>ルイジ</t>
    </rPh>
    <rPh sb="73" eb="75">
      <t>ダンタイ</t>
    </rPh>
    <rPh sb="75" eb="78">
      <t>ヘイキンチ</t>
    </rPh>
    <rPh sb="87" eb="89">
      <t>ジャッカン</t>
    </rPh>
    <rPh sb="89" eb="90">
      <t>タカ</t>
    </rPh>
    <rPh sb="92" eb="94">
      <t>ユウシュウ</t>
    </rPh>
    <rPh sb="94" eb="95">
      <t>リツ</t>
    </rPh>
    <rPh sb="96" eb="98">
      <t>ジャッカン</t>
    </rPh>
    <rPh sb="98" eb="99">
      <t>ヒク</t>
    </rPh>
    <rPh sb="103" eb="104">
      <t>カギ</t>
    </rPh>
    <rPh sb="107" eb="109">
      <t>スイゲン</t>
    </rPh>
    <rPh sb="110" eb="112">
      <t>ユウコウ</t>
    </rPh>
    <rPh sb="113" eb="116">
      <t>シュウエキカ</t>
    </rPh>
    <rPh sb="118" eb="120">
      <t>ケイヒ</t>
    </rPh>
    <rPh sb="120" eb="122">
      <t>サクゲン</t>
    </rPh>
    <rPh sb="124" eb="125">
      <t>トウ</t>
    </rPh>
    <rPh sb="126" eb="128">
      <t>ケイエイ</t>
    </rPh>
    <rPh sb="128" eb="130">
      <t>ドリョク</t>
    </rPh>
    <rPh sb="131" eb="133">
      <t>ヒツヨウ</t>
    </rPh>
    <phoneticPr fontId="4"/>
  </si>
  <si>
    <t>　有形固定資産減価償却率が類似団体平均値より少なく、大規模な施設更新時期は当面先と考えられる。
　しかし、老朽化した管路の更新が進んでおらず、上記有収率を踏まえて老朽管の布設替えは喫緊の課題である。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3" eb="15">
      <t>ルイジ</t>
    </rPh>
    <rPh sb="15" eb="17">
      <t>ダンタイ</t>
    </rPh>
    <rPh sb="17" eb="19">
      <t>ヘイキン</t>
    </rPh>
    <rPh sb="19" eb="20">
      <t>アタイ</t>
    </rPh>
    <rPh sb="22" eb="23">
      <t>スク</t>
    </rPh>
    <rPh sb="26" eb="29">
      <t>ダイキボ</t>
    </rPh>
    <rPh sb="30" eb="32">
      <t>シセツ</t>
    </rPh>
    <rPh sb="32" eb="34">
      <t>コウシン</t>
    </rPh>
    <rPh sb="34" eb="36">
      <t>ジキ</t>
    </rPh>
    <rPh sb="37" eb="39">
      <t>トウメン</t>
    </rPh>
    <rPh sb="39" eb="40">
      <t>サキ</t>
    </rPh>
    <rPh sb="41" eb="42">
      <t>カンガ</t>
    </rPh>
    <rPh sb="53" eb="56">
      <t>ロウキュウカ</t>
    </rPh>
    <rPh sb="58" eb="60">
      <t>カンロ</t>
    </rPh>
    <rPh sb="61" eb="63">
      <t>コウシン</t>
    </rPh>
    <rPh sb="64" eb="65">
      <t>スス</t>
    </rPh>
    <rPh sb="71" eb="73">
      <t>ジョウキ</t>
    </rPh>
    <rPh sb="73" eb="75">
      <t>ユウシュウ</t>
    </rPh>
    <rPh sb="75" eb="76">
      <t>リツ</t>
    </rPh>
    <rPh sb="77" eb="78">
      <t>フ</t>
    </rPh>
    <rPh sb="81" eb="83">
      <t>ロウキュウ</t>
    </rPh>
    <rPh sb="83" eb="84">
      <t>カン</t>
    </rPh>
    <rPh sb="85" eb="87">
      <t>フセツ</t>
    </rPh>
    <rPh sb="87" eb="88">
      <t>ガ</t>
    </rPh>
    <rPh sb="90" eb="92">
      <t>キッキン</t>
    </rPh>
    <rPh sb="93" eb="95">
      <t>カダイ</t>
    </rPh>
    <phoneticPr fontId="4"/>
  </si>
  <si>
    <t>　今後、大規模な老朽化施設の更新については、多額の費用が必要となるため、管路や配水池等の施設について、優先順位をもって計画的な更新に取り組むことが必要である。
　また、人口減少傾向にあるため、限られた収入のなかで経費削減を行うなど経営努力が必要となる。</t>
    <rPh sb="1" eb="3">
      <t>コンゴ</t>
    </rPh>
    <rPh sb="4" eb="7">
      <t>ダイキボ</t>
    </rPh>
    <rPh sb="8" eb="11">
      <t>ロウキュウカ</t>
    </rPh>
    <rPh sb="11" eb="13">
      <t>シセツ</t>
    </rPh>
    <rPh sb="14" eb="16">
      <t>コウシン</t>
    </rPh>
    <rPh sb="22" eb="24">
      <t>タガク</t>
    </rPh>
    <rPh sb="25" eb="27">
      <t>ヒヨウ</t>
    </rPh>
    <rPh sb="28" eb="30">
      <t>ヒツヨウ</t>
    </rPh>
    <rPh sb="36" eb="37">
      <t>カン</t>
    </rPh>
    <rPh sb="37" eb="38">
      <t>ロ</t>
    </rPh>
    <rPh sb="39" eb="42">
      <t>ハイスイチ</t>
    </rPh>
    <rPh sb="42" eb="43">
      <t>トウ</t>
    </rPh>
    <rPh sb="44" eb="46">
      <t>シセツ</t>
    </rPh>
    <rPh sb="51" eb="53">
      <t>ユウセン</t>
    </rPh>
    <rPh sb="53" eb="55">
      <t>ジュンイ</t>
    </rPh>
    <rPh sb="59" eb="62">
      <t>ケイカクテキ</t>
    </rPh>
    <rPh sb="63" eb="65">
      <t>コウシン</t>
    </rPh>
    <rPh sb="66" eb="67">
      <t>ト</t>
    </rPh>
    <rPh sb="68" eb="69">
      <t>ク</t>
    </rPh>
    <rPh sb="73" eb="75">
      <t>ヒツヨウ</t>
    </rPh>
    <rPh sb="84" eb="86">
      <t>ジンコウ</t>
    </rPh>
    <rPh sb="86" eb="88">
      <t>ゲンショウ</t>
    </rPh>
    <rPh sb="88" eb="90">
      <t>ケイコウ</t>
    </rPh>
    <rPh sb="96" eb="97">
      <t>カギ</t>
    </rPh>
    <rPh sb="100" eb="102">
      <t>シュウニュウ</t>
    </rPh>
    <rPh sb="106" eb="108">
      <t>ケイヒ</t>
    </rPh>
    <rPh sb="108" eb="110">
      <t>サクゲン</t>
    </rPh>
    <rPh sb="111" eb="112">
      <t>オコナ</t>
    </rPh>
    <rPh sb="115" eb="117">
      <t>ケイエイ</t>
    </rPh>
    <rPh sb="117" eb="119">
      <t>ドリョク</t>
    </rPh>
    <rPh sb="120" eb="122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</si>
</sst>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4.13</c:v>
                </c:pt>
                <c:pt idx="1">
                  <c:v>1.19</c:v>
                </c:pt>
                <c:pt idx="2">
                  <c:v>3.13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40000"/>
        <c:axId val="66550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0.66</c:v>
                </c:pt>
                <c:pt idx="1">
                  <c:v>0.64</c:v>
                </c:pt>
                <c:pt idx="2">
                  <c:v>0.56000000000000005</c:v>
                </c:pt>
                <c:pt idx="3">
                  <c:v>0.65</c:v>
                </c:pt>
                <c:pt idx="4">
                  <c:v>0.46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40000"/>
        <c:axId val="66550528"/>
      </c:lineChart>
      <c:dateAx>
        <c:axId val="104640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550528"/>
        <c:crosses val="autoZero"/>
        <c:auto val="1"/>
        <c:lblOffset val="100"/>
        <c:baseTimeUnit val="years"/>
      </c:dateAx>
      <c:valAx>
        <c:axId val="66550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640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60.31</c:v>
                </c:pt>
                <c:pt idx="1">
                  <c:v>61.49</c:v>
                </c:pt>
                <c:pt idx="2">
                  <c:v>57.46</c:v>
                </c:pt>
                <c:pt idx="3">
                  <c:v>55.93</c:v>
                </c:pt>
                <c:pt idx="4">
                  <c:v>57.63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788416"/>
        <c:axId val="113877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49.69</c:v>
                </c:pt>
                <c:pt idx="1">
                  <c:v>49.77</c:v>
                </c:pt>
                <c:pt idx="2">
                  <c:v>49.22</c:v>
                </c:pt>
                <c:pt idx="3">
                  <c:v>49.08</c:v>
                </c:pt>
                <c:pt idx="4">
                  <c:v>49.32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88416"/>
        <c:axId val="113877568"/>
      </c:lineChart>
      <c:dateAx>
        <c:axId val="113788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877568"/>
        <c:crosses val="autoZero"/>
        <c:auto val="1"/>
        <c:lblOffset val="100"/>
        <c:baseTimeUnit val="years"/>
      </c:dateAx>
      <c:valAx>
        <c:axId val="113877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788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77.05</c:v>
                </c:pt>
                <c:pt idx="1">
                  <c:v>75.05</c:v>
                </c:pt>
                <c:pt idx="2">
                  <c:v>80.08</c:v>
                </c:pt>
                <c:pt idx="3">
                  <c:v>82.58</c:v>
                </c:pt>
                <c:pt idx="4">
                  <c:v>78.599999999999994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790464"/>
        <c:axId val="11387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80.010000000000005</c:v>
                </c:pt>
                <c:pt idx="1">
                  <c:v>79.98</c:v>
                </c:pt>
                <c:pt idx="2">
                  <c:v>79.48</c:v>
                </c:pt>
                <c:pt idx="3">
                  <c:v>79.3</c:v>
                </c:pt>
                <c:pt idx="4">
                  <c:v>79.34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90464"/>
        <c:axId val="113879296"/>
      </c:lineChart>
      <c:dateAx>
        <c:axId val="113790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879296"/>
        <c:crosses val="autoZero"/>
        <c:auto val="1"/>
        <c:lblOffset val="100"/>
        <c:baseTimeUnit val="years"/>
      </c:dateAx>
      <c:valAx>
        <c:axId val="11387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790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110.94</c:v>
                </c:pt>
                <c:pt idx="1">
                  <c:v>108.03</c:v>
                </c:pt>
                <c:pt idx="2">
                  <c:v>108.51</c:v>
                </c:pt>
                <c:pt idx="3">
                  <c:v>113.11</c:v>
                </c:pt>
                <c:pt idx="4">
                  <c:v>115.92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698304"/>
        <c:axId val="73165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104.95</c:v>
                </c:pt>
                <c:pt idx="1">
                  <c:v>105.53</c:v>
                </c:pt>
                <c:pt idx="2">
                  <c:v>107.2</c:v>
                </c:pt>
                <c:pt idx="3">
                  <c:v>106.62</c:v>
                </c:pt>
                <c:pt idx="4">
                  <c:v>107.95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98304"/>
        <c:axId val="73165632"/>
      </c:lineChart>
      <c:dateAx>
        <c:axId val="113698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165632"/>
        <c:crosses val="autoZero"/>
        <c:auto val="1"/>
        <c:lblOffset val="100"/>
        <c:baseTimeUnit val="years"/>
      </c:dateAx>
      <c:valAx>
        <c:axId val="731656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698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19.54</c:v>
                </c:pt>
                <c:pt idx="1">
                  <c:v>20.72</c:v>
                </c:pt>
                <c:pt idx="2">
                  <c:v>31.61</c:v>
                </c:pt>
                <c:pt idx="3">
                  <c:v>33.03</c:v>
                </c:pt>
                <c:pt idx="4">
                  <c:v>33.33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700352"/>
        <c:axId val="73167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35.18</c:v>
                </c:pt>
                <c:pt idx="1">
                  <c:v>36.43</c:v>
                </c:pt>
                <c:pt idx="2">
                  <c:v>46.12</c:v>
                </c:pt>
                <c:pt idx="3">
                  <c:v>47.44</c:v>
                </c:pt>
                <c:pt idx="4">
                  <c:v>48.3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00352"/>
        <c:axId val="73167360"/>
      </c:lineChart>
      <c:dateAx>
        <c:axId val="113700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167360"/>
        <c:crosses val="autoZero"/>
        <c:auto val="1"/>
        <c:lblOffset val="100"/>
        <c:baseTimeUnit val="years"/>
      </c:dateAx>
      <c:valAx>
        <c:axId val="73167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700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4.37</c:v>
                </c:pt>
                <c:pt idx="1">
                  <c:v>9</c:v>
                </c:pt>
                <c:pt idx="2">
                  <c:v>6.95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972736"/>
        <c:axId val="73169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8.41</c:v>
                </c:pt>
                <c:pt idx="1">
                  <c:v>8.7200000000000006</c:v>
                </c:pt>
                <c:pt idx="2">
                  <c:v>9.86</c:v>
                </c:pt>
                <c:pt idx="3">
                  <c:v>11.16</c:v>
                </c:pt>
                <c:pt idx="4">
                  <c:v>12.43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972736"/>
        <c:axId val="73169088"/>
      </c:lineChart>
      <c:dateAx>
        <c:axId val="113972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169088"/>
        <c:crosses val="autoZero"/>
        <c:auto val="1"/>
        <c:lblOffset val="100"/>
        <c:baseTimeUnit val="years"/>
      </c:dateAx>
      <c:valAx>
        <c:axId val="73169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972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974272"/>
        <c:axId val="112410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26.81</c:v>
                </c:pt>
                <c:pt idx="1">
                  <c:v>28.31</c:v>
                </c:pt>
                <c:pt idx="2">
                  <c:v>13.46</c:v>
                </c:pt>
                <c:pt idx="3">
                  <c:v>12.59</c:v>
                </c:pt>
                <c:pt idx="4">
                  <c:v>12.44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974272"/>
        <c:axId val="112410624"/>
      </c:lineChart>
      <c:dateAx>
        <c:axId val="11397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410624"/>
        <c:crosses val="autoZero"/>
        <c:auto val="1"/>
        <c:lblOffset val="100"/>
        <c:baseTimeUnit val="years"/>
      </c:dateAx>
      <c:valAx>
        <c:axId val="112410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974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2142.34</c:v>
                </c:pt>
                <c:pt idx="1">
                  <c:v>1952.78</c:v>
                </c:pt>
                <c:pt idx="2">
                  <c:v>1208.55</c:v>
                </c:pt>
                <c:pt idx="3">
                  <c:v>1025.8699999999999</c:v>
                </c:pt>
                <c:pt idx="4">
                  <c:v>846.08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974784"/>
        <c:axId val="112412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1002.64</c:v>
                </c:pt>
                <c:pt idx="1">
                  <c:v>1164.51</c:v>
                </c:pt>
                <c:pt idx="2">
                  <c:v>434.72</c:v>
                </c:pt>
                <c:pt idx="3">
                  <c:v>416.14</c:v>
                </c:pt>
                <c:pt idx="4">
                  <c:v>371.89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974784"/>
        <c:axId val="112412352"/>
      </c:lineChart>
      <c:dateAx>
        <c:axId val="113974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412352"/>
        <c:crosses val="autoZero"/>
        <c:auto val="1"/>
        <c:lblOffset val="100"/>
        <c:baseTimeUnit val="years"/>
      </c:dateAx>
      <c:valAx>
        <c:axId val="1124123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974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137.35</c:v>
                </c:pt>
                <c:pt idx="1">
                  <c:v>134.19999999999999</c:v>
                </c:pt>
                <c:pt idx="2">
                  <c:v>142.28</c:v>
                </c:pt>
                <c:pt idx="3">
                  <c:v>148.99</c:v>
                </c:pt>
                <c:pt idx="4">
                  <c:v>174.95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124288"/>
        <c:axId val="112414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520.29999999999995</c:v>
                </c:pt>
                <c:pt idx="1">
                  <c:v>498.27</c:v>
                </c:pt>
                <c:pt idx="2">
                  <c:v>495.76</c:v>
                </c:pt>
                <c:pt idx="3">
                  <c:v>487.22</c:v>
                </c:pt>
                <c:pt idx="4">
                  <c:v>483.11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124288"/>
        <c:axId val="112414080"/>
      </c:lineChart>
      <c:dateAx>
        <c:axId val="114124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414080"/>
        <c:crosses val="autoZero"/>
        <c:auto val="1"/>
        <c:lblOffset val="100"/>
        <c:baseTimeUnit val="years"/>
      </c:dateAx>
      <c:valAx>
        <c:axId val="1124140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124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109.42</c:v>
                </c:pt>
                <c:pt idx="1">
                  <c:v>90.84</c:v>
                </c:pt>
                <c:pt idx="2">
                  <c:v>96.58</c:v>
                </c:pt>
                <c:pt idx="3">
                  <c:v>112.78</c:v>
                </c:pt>
                <c:pt idx="4">
                  <c:v>111.24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786880"/>
        <c:axId val="112415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90.69</c:v>
                </c:pt>
                <c:pt idx="1">
                  <c:v>90.64</c:v>
                </c:pt>
                <c:pt idx="2">
                  <c:v>93.66</c:v>
                </c:pt>
                <c:pt idx="3">
                  <c:v>92.76</c:v>
                </c:pt>
                <c:pt idx="4">
                  <c:v>93.28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86880"/>
        <c:axId val="112415808"/>
      </c:lineChart>
      <c:dateAx>
        <c:axId val="113786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415808"/>
        <c:crosses val="autoZero"/>
        <c:auto val="1"/>
        <c:lblOffset val="100"/>
        <c:baseTimeUnit val="years"/>
      </c:dateAx>
      <c:valAx>
        <c:axId val="112415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786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216.25</c:v>
                </c:pt>
                <c:pt idx="1">
                  <c:v>261.24</c:v>
                </c:pt>
                <c:pt idx="2">
                  <c:v>245.95</c:v>
                </c:pt>
                <c:pt idx="3">
                  <c:v>209.08</c:v>
                </c:pt>
                <c:pt idx="4">
                  <c:v>211.62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14400"/>
        <c:axId val="112417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211.08</c:v>
                </c:pt>
                <c:pt idx="1">
                  <c:v>213.52</c:v>
                </c:pt>
                <c:pt idx="2">
                  <c:v>208.21</c:v>
                </c:pt>
                <c:pt idx="3">
                  <c:v>208.67</c:v>
                </c:pt>
                <c:pt idx="4">
                  <c:v>208.29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14400"/>
        <c:axId val="112417536"/>
      </c:lineChart>
      <c:dateAx>
        <c:axId val="104614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417536"/>
        <c:crosses val="autoZero"/>
        <c:auto val="1"/>
        <c:lblOffset val="100"/>
        <c:baseTimeUnit val="years"/>
      </c:dateAx>
      <c:valAx>
        <c:axId val="112417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614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K40" zoomScaleNormal="100" workbookViewId="0">
      <selection activeCell="BH59" sqref="BH5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86" t="str">
        <f>データ!H6</f>
        <v>福島県　国見町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A8</v>
      </c>
      <c r="X8" s="83"/>
      <c r="Y8" s="83"/>
      <c r="Z8" s="83"/>
      <c r="AA8" s="83"/>
      <c r="AB8" s="83"/>
      <c r="AC8" s="83"/>
      <c r="AD8" s="84"/>
      <c r="AE8" s="84"/>
      <c r="AF8" s="84"/>
      <c r="AG8" s="84"/>
      <c r="AH8" s="84"/>
      <c r="AI8" s="84"/>
      <c r="AJ8" s="84"/>
      <c r="AK8" s="5"/>
      <c r="AL8" s="71">
        <f>データ!$R$6</f>
        <v>9504</v>
      </c>
      <c r="AM8" s="71"/>
      <c r="AN8" s="71"/>
      <c r="AO8" s="71"/>
      <c r="AP8" s="71"/>
      <c r="AQ8" s="71"/>
      <c r="AR8" s="71"/>
      <c r="AS8" s="71"/>
      <c r="AT8" s="67">
        <f>データ!$S$6</f>
        <v>37.950000000000003</v>
      </c>
      <c r="AU8" s="68"/>
      <c r="AV8" s="68"/>
      <c r="AW8" s="68"/>
      <c r="AX8" s="68"/>
      <c r="AY8" s="68"/>
      <c r="AZ8" s="68"/>
      <c r="BA8" s="68"/>
      <c r="BB8" s="70">
        <f>データ!$T$6</f>
        <v>250.43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81.680000000000007</v>
      </c>
      <c r="J10" s="68"/>
      <c r="K10" s="68"/>
      <c r="L10" s="68"/>
      <c r="M10" s="68"/>
      <c r="N10" s="68"/>
      <c r="O10" s="69"/>
      <c r="P10" s="70">
        <f>データ!$P$6</f>
        <v>89.14</v>
      </c>
      <c r="Q10" s="70"/>
      <c r="R10" s="70"/>
      <c r="S10" s="70"/>
      <c r="T10" s="70"/>
      <c r="U10" s="70"/>
      <c r="V10" s="70"/>
      <c r="W10" s="71">
        <f>データ!$Q$6</f>
        <v>4519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8440</v>
      </c>
      <c r="AM10" s="71"/>
      <c r="AN10" s="71"/>
      <c r="AO10" s="71"/>
      <c r="AP10" s="71"/>
      <c r="AQ10" s="71"/>
      <c r="AR10" s="71"/>
      <c r="AS10" s="71"/>
      <c r="AT10" s="67">
        <f>データ!$V$6</f>
        <v>21.8</v>
      </c>
      <c r="AU10" s="68"/>
      <c r="AV10" s="68"/>
      <c r="AW10" s="68"/>
      <c r="AX10" s="68"/>
      <c r="AY10" s="68"/>
      <c r="AZ10" s="68"/>
      <c r="BA10" s="68"/>
      <c r="BB10" s="70">
        <f>データ!$W$6</f>
        <v>387.16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0" t="s">
        <v>116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0" t="s">
        <v>117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118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73032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福島県　国見町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>
        <f t="shared" si="3"/>
        <v>0</v>
      </c>
      <c r="N6" s="35" t="str">
        <f t="shared" si="3"/>
        <v>-</v>
      </c>
      <c r="O6" s="35">
        <f t="shared" si="3"/>
        <v>81.680000000000007</v>
      </c>
      <c r="P6" s="35">
        <f t="shared" si="3"/>
        <v>89.14</v>
      </c>
      <c r="Q6" s="35">
        <f t="shared" si="3"/>
        <v>4519</v>
      </c>
      <c r="R6" s="35">
        <f t="shared" si="3"/>
        <v>9504</v>
      </c>
      <c r="S6" s="35">
        <f t="shared" si="3"/>
        <v>37.950000000000003</v>
      </c>
      <c r="T6" s="35">
        <f t="shared" si="3"/>
        <v>250.43</v>
      </c>
      <c r="U6" s="35">
        <f t="shared" si="3"/>
        <v>8440</v>
      </c>
      <c r="V6" s="35">
        <f t="shared" si="3"/>
        <v>21.8</v>
      </c>
      <c r="W6" s="35">
        <f t="shared" si="3"/>
        <v>387.16</v>
      </c>
      <c r="X6" s="36">
        <f>IF(X7="",NA(),X7)</f>
        <v>110.94</v>
      </c>
      <c r="Y6" s="36">
        <f t="shared" ref="Y6:AG6" si="4">IF(Y7="",NA(),Y7)</f>
        <v>108.03</v>
      </c>
      <c r="Z6" s="36">
        <f t="shared" si="4"/>
        <v>108.51</v>
      </c>
      <c r="AA6" s="36">
        <f t="shared" si="4"/>
        <v>113.11</v>
      </c>
      <c r="AB6" s="36">
        <f t="shared" si="4"/>
        <v>115.92</v>
      </c>
      <c r="AC6" s="36">
        <f t="shared" si="4"/>
        <v>104.95</v>
      </c>
      <c r="AD6" s="36">
        <f t="shared" si="4"/>
        <v>105.53</v>
      </c>
      <c r="AE6" s="36">
        <f t="shared" si="4"/>
        <v>107.2</v>
      </c>
      <c r="AF6" s="36">
        <f t="shared" si="4"/>
        <v>106.62</v>
      </c>
      <c r="AG6" s="36">
        <f t="shared" si="4"/>
        <v>107.95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26.81</v>
      </c>
      <c r="AO6" s="36">
        <f t="shared" si="5"/>
        <v>28.31</v>
      </c>
      <c r="AP6" s="36">
        <f t="shared" si="5"/>
        <v>13.46</v>
      </c>
      <c r="AQ6" s="36">
        <f t="shared" si="5"/>
        <v>12.59</v>
      </c>
      <c r="AR6" s="36">
        <f t="shared" si="5"/>
        <v>12.44</v>
      </c>
      <c r="AS6" s="35" t="str">
        <f>IF(AS7="","",IF(AS7="-","【-】","【"&amp;SUBSTITUTE(TEXT(AS7,"#,##0.00"),"-","△")&amp;"】"))</f>
        <v>【0.79】</v>
      </c>
      <c r="AT6" s="36">
        <f>IF(AT7="",NA(),AT7)</f>
        <v>2142.34</v>
      </c>
      <c r="AU6" s="36">
        <f t="shared" ref="AU6:BC6" si="6">IF(AU7="",NA(),AU7)</f>
        <v>1952.78</v>
      </c>
      <c r="AV6" s="36">
        <f t="shared" si="6"/>
        <v>1208.55</v>
      </c>
      <c r="AW6" s="36">
        <f t="shared" si="6"/>
        <v>1025.8699999999999</v>
      </c>
      <c r="AX6" s="36">
        <f t="shared" si="6"/>
        <v>846.08</v>
      </c>
      <c r="AY6" s="36">
        <f t="shared" si="6"/>
        <v>1002.64</v>
      </c>
      <c r="AZ6" s="36">
        <f t="shared" si="6"/>
        <v>1164.51</v>
      </c>
      <c r="BA6" s="36">
        <f t="shared" si="6"/>
        <v>434.72</v>
      </c>
      <c r="BB6" s="36">
        <f t="shared" si="6"/>
        <v>416.14</v>
      </c>
      <c r="BC6" s="36">
        <f t="shared" si="6"/>
        <v>371.89</v>
      </c>
      <c r="BD6" s="35" t="str">
        <f>IF(BD7="","",IF(BD7="-","【-】","【"&amp;SUBSTITUTE(TEXT(BD7,"#,##0.00"),"-","△")&amp;"】"))</f>
        <v>【262.87】</v>
      </c>
      <c r="BE6" s="36">
        <f>IF(BE7="",NA(),BE7)</f>
        <v>137.35</v>
      </c>
      <c r="BF6" s="36">
        <f t="shared" ref="BF6:BN6" si="7">IF(BF7="",NA(),BF7)</f>
        <v>134.19999999999999</v>
      </c>
      <c r="BG6" s="36">
        <f t="shared" si="7"/>
        <v>142.28</v>
      </c>
      <c r="BH6" s="36">
        <f t="shared" si="7"/>
        <v>148.99</v>
      </c>
      <c r="BI6" s="36">
        <f t="shared" si="7"/>
        <v>174.95</v>
      </c>
      <c r="BJ6" s="36">
        <f t="shared" si="7"/>
        <v>520.29999999999995</v>
      </c>
      <c r="BK6" s="36">
        <f t="shared" si="7"/>
        <v>498.27</v>
      </c>
      <c r="BL6" s="36">
        <f t="shared" si="7"/>
        <v>495.76</v>
      </c>
      <c r="BM6" s="36">
        <f t="shared" si="7"/>
        <v>487.22</v>
      </c>
      <c r="BN6" s="36">
        <f t="shared" si="7"/>
        <v>483.11</v>
      </c>
      <c r="BO6" s="35" t="str">
        <f>IF(BO7="","",IF(BO7="-","【-】","【"&amp;SUBSTITUTE(TEXT(BO7,"#,##0.00"),"-","△")&amp;"】"))</f>
        <v>【270.87】</v>
      </c>
      <c r="BP6" s="36">
        <f>IF(BP7="",NA(),BP7)</f>
        <v>109.42</v>
      </c>
      <c r="BQ6" s="36">
        <f t="shared" ref="BQ6:BY6" si="8">IF(BQ7="",NA(),BQ7)</f>
        <v>90.84</v>
      </c>
      <c r="BR6" s="36">
        <f t="shared" si="8"/>
        <v>96.58</v>
      </c>
      <c r="BS6" s="36">
        <f t="shared" si="8"/>
        <v>112.78</v>
      </c>
      <c r="BT6" s="36">
        <f t="shared" si="8"/>
        <v>111.24</v>
      </c>
      <c r="BU6" s="36">
        <f t="shared" si="8"/>
        <v>90.69</v>
      </c>
      <c r="BV6" s="36">
        <f t="shared" si="8"/>
        <v>90.64</v>
      </c>
      <c r="BW6" s="36">
        <f t="shared" si="8"/>
        <v>93.66</v>
      </c>
      <c r="BX6" s="36">
        <f t="shared" si="8"/>
        <v>92.76</v>
      </c>
      <c r="BY6" s="36">
        <f t="shared" si="8"/>
        <v>93.28</v>
      </c>
      <c r="BZ6" s="35" t="str">
        <f>IF(BZ7="","",IF(BZ7="-","【-】","【"&amp;SUBSTITUTE(TEXT(BZ7,"#,##0.00"),"-","△")&amp;"】"))</f>
        <v>【105.59】</v>
      </c>
      <c r="CA6" s="36">
        <f>IF(CA7="",NA(),CA7)</f>
        <v>216.25</v>
      </c>
      <c r="CB6" s="36">
        <f t="shared" ref="CB6:CJ6" si="9">IF(CB7="",NA(),CB7)</f>
        <v>261.24</v>
      </c>
      <c r="CC6" s="36">
        <f t="shared" si="9"/>
        <v>245.95</v>
      </c>
      <c r="CD6" s="36">
        <f t="shared" si="9"/>
        <v>209.08</v>
      </c>
      <c r="CE6" s="36">
        <f t="shared" si="9"/>
        <v>211.62</v>
      </c>
      <c r="CF6" s="36">
        <f t="shared" si="9"/>
        <v>211.08</v>
      </c>
      <c r="CG6" s="36">
        <f t="shared" si="9"/>
        <v>213.52</v>
      </c>
      <c r="CH6" s="36">
        <f t="shared" si="9"/>
        <v>208.21</v>
      </c>
      <c r="CI6" s="36">
        <f t="shared" si="9"/>
        <v>208.67</v>
      </c>
      <c r="CJ6" s="36">
        <f t="shared" si="9"/>
        <v>208.29</v>
      </c>
      <c r="CK6" s="35" t="str">
        <f>IF(CK7="","",IF(CK7="-","【-】","【"&amp;SUBSTITUTE(TEXT(CK7,"#,##0.00"),"-","△")&amp;"】"))</f>
        <v>【163.27】</v>
      </c>
      <c r="CL6" s="36">
        <f>IF(CL7="",NA(),CL7)</f>
        <v>60.31</v>
      </c>
      <c r="CM6" s="36">
        <f t="shared" ref="CM6:CU6" si="10">IF(CM7="",NA(),CM7)</f>
        <v>61.49</v>
      </c>
      <c r="CN6" s="36">
        <f t="shared" si="10"/>
        <v>57.46</v>
      </c>
      <c r="CO6" s="36">
        <f t="shared" si="10"/>
        <v>55.93</v>
      </c>
      <c r="CP6" s="36">
        <f t="shared" si="10"/>
        <v>57.63</v>
      </c>
      <c r="CQ6" s="36">
        <f t="shared" si="10"/>
        <v>49.69</v>
      </c>
      <c r="CR6" s="36">
        <f t="shared" si="10"/>
        <v>49.77</v>
      </c>
      <c r="CS6" s="36">
        <f t="shared" si="10"/>
        <v>49.22</v>
      </c>
      <c r="CT6" s="36">
        <f t="shared" si="10"/>
        <v>49.08</v>
      </c>
      <c r="CU6" s="36">
        <f t="shared" si="10"/>
        <v>49.32</v>
      </c>
      <c r="CV6" s="35" t="str">
        <f>IF(CV7="","",IF(CV7="-","【-】","【"&amp;SUBSTITUTE(TEXT(CV7,"#,##0.00"),"-","△")&amp;"】"))</f>
        <v>【59.94】</v>
      </c>
      <c r="CW6" s="36">
        <f>IF(CW7="",NA(),CW7)</f>
        <v>77.05</v>
      </c>
      <c r="CX6" s="36">
        <f t="shared" ref="CX6:DF6" si="11">IF(CX7="",NA(),CX7)</f>
        <v>75.05</v>
      </c>
      <c r="CY6" s="36">
        <f t="shared" si="11"/>
        <v>80.08</v>
      </c>
      <c r="CZ6" s="36">
        <f t="shared" si="11"/>
        <v>82.58</v>
      </c>
      <c r="DA6" s="36">
        <f t="shared" si="11"/>
        <v>78.599999999999994</v>
      </c>
      <c r="DB6" s="36">
        <f t="shared" si="11"/>
        <v>80.010000000000005</v>
      </c>
      <c r="DC6" s="36">
        <f t="shared" si="11"/>
        <v>79.98</v>
      </c>
      <c r="DD6" s="36">
        <f t="shared" si="11"/>
        <v>79.48</v>
      </c>
      <c r="DE6" s="36">
        <f t="shared" si="11"/>
        <v>79.3</v>
      </c>
      <c r="DF6" s="36">
        <f t="shared" si="11"/>
        <v>79.34</v>
      </c>
      <c r="DG6" s="35" t="str">
        <f>IF(DG7="","",IF(DG7="-","【-】","【"&amp;SUBSTITUTE(TEXT(DG7,"#,##0.00"),"-","△")&amp;"】"))</f>
        <v>【90.22】</v>
      </c>
      <c r="DH6" s="36">
        <f>IF(DH7="",NA(),DH7)</f>
        <v>19.54</v>
      </c>
      <c r="DI6" s="36">
        <f t="shared" ref="DI6:DQ6" si="12">IF(DI7="",NA(),DI7)</f>
        <v>20.72</v>
      </c>
      <c r="DJ6" s="36">
        <f t="shared" si="12"/>
        <v>31.61</v>
      </c>
      <c r="DK6" s="36">
        <f t="shared" si="12"/>
        <v>33.03</v>
      </c>
      <c r="DL6" s="36">
        <f t="shared" si="12"/>
        <v>33.33</v>
      </c>
      <c r="DM6" s="36">
        <f t="shared" si="12"/>
        <v>35.18</v>
      </c>
      <c r="DN6" s="36">
        <f t="shared" si="12"/>
        <v>36.43</v>
      </c>
      <c r="DO6" s="36">
        <f t="shared" si="12"/>
        <v>46.12</v>
      </c>
      <c r="DP6" s="36">
        <f t="shared" si="12"/>
        <v>47.44</v>
      </c>
      <c r="DQ6" s="36">
        <f t="shared" si="12"/>
        <v>48.3</v>
      </c>
      <c r="DR6" s="35" t="str">
        <f>IF(DR7="","",IF(DR7="-","【-】","【"&amp;SUBSTITUTE(TEXT(DR7,"#,##0.00"),"-","△")&amp;"】"))</f>
        <v>【47.91】</v>
      </c>
      <c r="DS6" s="36">
        <f>IF(DS7="",NA(),DS7)</f>
        <v>4.37</v>
      </c>
      <c r="DT6" s="36">
        <f t="shared" ref="DT6:EB6" si="13">IF(DT7="",NA(),DT7)</f>
        <v>9</v>
      </c>
      <c r="DU6" s="36">
        <f t="shared" si="13"/>
        <v>6.95</v>
      </c>
      <c r="DV6" s="35">
        <f t="shared" si="13"/>
        <v>0</v>
      </c>
      <c r="DW6" s="35">
        <f t="shared" si="13"/>
        <v>0</v>
      </c>
      <c r="DX6" s="36">
        <f t="shared" si="13"/>
        <v>8.41</v>
      </c>
      <c r="DY6" s="36">
        <f t="shared" si="13"/>
        <v>8.7200000000000006</v>
      </c>
      <c r="DZ6" s="36">
        <f t="shared" si="13"/>
        <v>9.86</v>
      </c>
      <c r="EA6" s="36">
        <f t="shared" si="13"/>
        <v>11.16</v>
      </c>
      <c r="EB6" s="36">
        <f t="shared" si="13"/>
        <v>12.43</v>
      </c>
      <c r="EC6" s="35" t="str">
        <f>IF(EC7="","",IF(EC7="-","【-】","【"&amp;SUBSTITUTE(TEXT(EC7,"#,##0.00"),"-","△")&amp;"】"))</f>
        <v>【15.00】</v>
      </c>
      <c r="ED6" s="36">
        <f>IF(ED7="",NA(),ED7)</f>
        <v>4.13</v>
      </c>
      <c r="EE6" s="36">
        <f t="shared" ref="EE6:EM6" si="14">IF(EE7="",NA(),EE7)</f>
        <v>1.19</v>
      </c>
      <c r="EF6" s="36">
        <f t="shared" si="14"/>
        <v>3.13</v>
      </c>
      <c r="EG6" s="35">
        <f t="shared" si="14"/>
        <v>0</v>
      </c>
      <c r="EH6" s="35">
        <f t="shared" si="14"/>
        <v>0</v>
      </c>
      <c r="EI6" s="36">
        <f t="shared" si="14"/>
        <v>0.66</v>
      </c>
      <c r="EJ6" s="36">
        <f t="shared" si="14"/>
        <v>0.64</v>
      </c>
      <c r="EK6" s="36">
        <f t="shared" si="14"/>
        <v>0.56000000000000005</v>
      </c>
      <c r="EL6" s="36">
        <f t="shared" si="14"/>
        <v>0.65</v>
      </c>
      <c r="EM6" s="36">
        <f t="shared" si="14"/>
        <v>0.46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73032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81.680000000000007</v>
      </c>
      <c r="P7" s="39">
        <v>89.14</v>
      </c>
      <c r="Q7" s="39">
        <v>4519</v>
      </c>
      <c r="R7" s="39">
        <v>9504</v>
      </c>
      <c r="S7" s="39">
        <v>37.950000000000003</v>
      </c>
      <c r="T7" s="39">
        <v>250.43</v>
      </c>
      <c r="U7" s="39">
        <v>8440</v>
      </c>
      <c r="V7" s="39">
        <v>21.8</v>
      </c>
      <c r="W7" s="39">
        <v>387.16</v>
      </c>
      <c r="X7" s="39">
        <v>110.94</v>
      </c>
      <c r="Y7" s="39">
        <v>108.03</v>
      </c>
      <c r="Z7" s="39">
        <v>108.51</v>
      </c>
      <c r="AA7" s="39">
        <v>113.11</v>
      </c>
      <c r="AB7" s="39">
        <v>115.92</v>
      </c>
      <c r="AC7" s="39">
        <v>104.95</v>
      </c>
      <c r="AD7" s="39">
        <v>105.53</v>
      </c>
      <c r="AE7" s="39">
        <v>107.2</v>
      </c>
      <c r="AF7" s="39">
        <v>106.62</v>
      </c>
      <c r="AG7" s="39">
        <v>107.95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26.81</v>
      </c>
      <c r="AO7" s="39">
        <v>28.31</v>
      </c>
      <c r="AP7" s="39">
        <v>13.46</v>
      </c>
      <c r="AQ7" s="39">
        <v>12.59</v>
      </c>
      <c r="AR7" s="39">
        <v>12.44</v>
      </c>
      <c r="AS7" s="39">
        <v>0.79</v>
      </c>
      <c r="AT7" s="39">
        <v>2142.34</v>
      </c>
      <c r="AU7" s="39">
        <v>1952.78</v>
      </c>
      <c r="AV7" s="39">
        <v>1208.55</v>
      </c>
      <c r="AW7" s="39">
        <v>1025.8699999999999</v>
      </c>
      <c r="AX7" s="39">
        <v>846.08</v>
      </c>
      <c r="AY7" s="39">
        <v>1002.64</v>
      </c>
      <c r="AZ7" s="39">
        <v>1164.51</v>
      </c>
      <c r="BA7" s="39">
        <v>434.72</v>
      </c>
      <c r="BB7" s="39">
        <v>416.14</v>
      </c>
      <c r="BC7" s="39">
        <v>371.89</v>
      </c>
      <c r="BD7" s="39">
        <v>262.87</v>
      </c>
      <c r="BE7" s="39">
        <v>137.35</v>
      </c>
      <c r="BF7" s="39">
        <v>134.19999999999999</v>
      </c>
      <c r="BG7" s="39">
        <v>142.28</v>
      </c>
      <c r="BH7" s="39">
        <v>148.99</v>
      </c>
      <c r="BI7" s="39">
        <v>174.95</v>
      </c>
      <c r="BJ7" s="39">
        <v>520.29999999999995</v>
      </c>
      <c r="BK7" s="39">
        <v>498.27</v>
      </c>
      <c r="BL7" s="39">
        <v>495.76</v>
      </c>
      <c r="BM7" s="39">
        <v>487.22</v>
      </c>
      <c r="BN7" s="39">
        <v>483.11</v>
      </c>
      <c r="BO7" s="39">
        <v>270.87</v>
      </c>
      <c r="BP7" s="39">
        <v>109.42</v>
      </c>
      <c r="BQ7" s="39">
        <v>90.84</v>
      </c>
      <c r="BR7" s="39">
        <v>96.58</v>
      </c>
      <c r="BS7" s="39">
        <v>112.78</v>
      </c>
      <c r="BT7" s="39">
        <v>111.24</v>
      </c>
      <c r="BU7" s="39">
        <v>90.69</v>
      </c>
      <c r="BV7" s="39">
        <v>90.64</v>
      </c>
      <c r="BW7" s="39">
        <v>93.66</v>
      </c>
      <c r="BX7" s="39">
        <v>92.76</v>
      </c>
      <c r="BY7" s="39">
        <v>93.28</v>
      </c>
      <c r="BZ7" s="39">
        <v>105.59</v>
      </c>
      <c r="CA7" s="39">
        <v>216.25</v>
      </c>
      <c r="CB7" s="39">
        <v>261.24</v>
      </c>
      <c r="CC7" s="39">
        <v>245.95</v>
      </c>
      <c r="CD7" s="39">
        <v>209.08</v>
      </c>
      <c r="CE7" s="39">
        <v>211.62</v>
      </c>
      <c r="CF7" s="39">
        <v>211.08</v>
      </c>
      <c r="CG7" s="39">
        <v>213.52</v>
      </c>
      <c r="CH7" s="39">
        <v>208.21</v>
      </c>
      <c r="CI7" s="39">
        <v>208.67</v>
      </c>
      <c r="CJ7" s="39">
        <v>208.29</v>
      </c>
      <c r="CK7" s="39">
        <v>163.27000000000001</v>
      </c>
      <c r="CL7" s="39">
        <v>60.31</v>
      </c>
      <c r="CM7" s="39">
        <v>61.49</v>
      </c>
      <c r="CN7" s="39">
        <v>57.46</v>
      </c>
      <c r="CO7" s="39">
        <v>55.93</v>
      </c>
      <c r="CP7" s="39">
        <v>57.63</v>
      </c>
      <c r="CQ7" s="39">
        <v>49.69</v>
      </c>
      <c r="CR7" s="39">
        <v>49.77</v>
      </c>
      <c r="CS7" s="39">
        <v>49.22</v>
      </c>
      <c r="CT7" s="39">
        <v>49.08</v>
      </c>
      <c r="CU7" s="39">
        <v>49.32</v>
      </c>
      <c r="CV7" s="39">
        <v>59.94</v>
      </c>
      <c r="CW7" s="39">
        <v>77.05</v>
      </c>
      <c r="CX7" s="39">
        <v>75.05</v>
      </c>
      <c r="CY7" s="39">
        <v>80.08</v>
      </c>
      <c r="CZ7" s="39">
        <v>82.58</v>
      </c>
      <c r="DA7" s="39">
        <v>78.599999999999994</v>
      </c>
      <c r="DB7" s="39">
        <v>80.010000000000005</v>
      </c>
      <c r="DC7" s="39">
        <v>79.98</v>
      </c>
      <c r="DD7" s="39">
        <v>79.48</v>
      </c>
      <c r="DE7" s="39">
        <v>79.3</v>
      </c>
      <c r="DF7" s="39">
        <v>79.34</v>
      </c>
      <c r="DG7" s="39">
        <v>90.22</v>
      </c>
      <c r="DH7" s="39">
        <v>19.54</v>
      </c>
      <c r="DI7" s="39">
        <v>20.72</v>
      </c>
      <c r="DJ7" s="39">
        <v>31.61</v>
      </c>
      <c r="DK7" s="39">
        <v>33.03</v>
      </c>
      <c r="DL7" s="39">
        <v>33.33</v>
      </c>
      <c r="DM7" s="39">
        <v>35.18</v>
      </c>
      <c r="DN7" s="39">
        <v>36.43</v>
      </c>
      <c r="DO7" s="39">
        <v>46.12</v>
      </c>
      <c r="DP7" s="39">
        <v>47.44</v>
      </c>
      <c r="DQ7" s="39">
        <v>48.3</v>
      </c>
      <c r="DR7" s="39">
        <v>47.91</v>
      </c>
      <c r="DS7" s="39">
        <v>4.37</v>
      </c>
      <c r="DT7" s="39">
        <v>9</v>
      </c>
      <c r="DU7" s="39">
        <v>6.95</v>
      </c>
      <c r="DV7" s="39">
        <v>0</v>
      </c>
      <c r="DW7" s="39">
        <v>0</v>
      </c>
      <c r="DX7" s="39">
        <v>8.41</v>
      </c>
      <c r="DY7" s="39">
        <v>8.7200000000000006</v>
      </c>
      <c r="DZ7" s="39">
        <v>9.86</v>
      </c>
      <c r="EA7" s="39">
        <v>11.16</v>
      </c>
      <c r="EB7" s="39">
        <v>12.43</v>
      </c>
      <c r="EC7" s="39">
        <v>15</v>
      </c>
      <c r="ED7" s="39">
        <v>4.13</v>
      </c>
      <c r="EE7" s="39">
        <v>1.19</v>
      </c>
      <c r="EF7" s="39">
        <v>3.13</v>
      </c>
      <c r="EG7" s="39">
        <v>0</v>
      </c>
      <c r="EH7" s="39">
        <v>0</v>
      </c>
      <c r="EI7" s="39">
        <v>0.66</v>
      </c>
      <c r="EJ7" s="39">
        <v>0.64</v>
      </c>
      <c r="EK7" s="39">
        <v>0.56000000000000005</v>
      </c>
      <c r="EL7" s="39">
        <v>0.65</v>
      </c>
      <c r="EM7" s="39">
        <v>0.46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大竹　由樹</cp:lastModifiedBy>
  <cp:lastPrinted>2018-02-06T09:33:40Z</cp:lastPrinted>
  <dcterms:created xsi:type="dcterms:W3CDTF">2017-12-25T01:22:57Z</dcterms:created>
  <dcterms:modified xsi:type="dcterms:W3CDTF">2018-02-06T09:36:51Z</dcterms:modified>
  <cp:category/>
</cp:coreProperties>
</file>