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I10" i="4" s="1"/>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E85" i="4"/>
  <c r="BB10" i="4"/>
  <c r="P10" i="4"/>
  <c r="BB8" i="4"/>
  <c r="AT8" i="4"/>
  <c r="AL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<sst xmlns="http://schemas.openxmlformats.org/spreadsheetml/2006/main" count="237" uniqueCount="124">
  <si>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</si>
  <si>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</si>
  <si>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</si>
  <si>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</si>
  <si>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</si>
  <si>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</si>
  <si>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</si>
  <si>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</si>
  <si>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</si>
  <si>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</si>
  <si>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</si>
  <si>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</si>
  <si>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</si>
  <si>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</si>
  <si>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</si>
  <si>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</si>
  <si>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</si>
  <si>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</si>
  <si>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</si>
  <si>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</si>
  <si>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</si>
  <si>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</si>
  <si>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</si>
  <si>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</si>
  <si>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</si>
  <si>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</si>
  <si>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</si>
  <si>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</si>
  <si>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</si>
  <si>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</si>
  <si>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</si>
  <si>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</si>
  <si>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</si>
  <si>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</si>
  <si>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</si>
  <si>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</si>
  <si>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</si>
  <si>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</si>
  <si>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</si>
  <si>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</si>
  <si>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</si>
  <si>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</si>
  <si>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</si>
  <si>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</si>
  <si>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</si>
  <si>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</si>
  <si>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</si>
  <si>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</si>
  <si>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</si>
  <si>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</si>
  <si>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</si>
  <si>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</si>
  <si>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</si>
  <si>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</si>
  <si>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</si>
  <si>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</si>
  <si>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</si>
  <si>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</si>
  <si>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</si>
  <si>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</si>
  <si>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</si>
  <si>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</si>
  <si>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</si>
  <si>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</si>
  <si>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</si>
  <si>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</si>
  <si>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</si>
  <si>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</si>
  <si>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</si>
  <si>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</si>
  <si>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</si>
  <si>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</si>
  <si>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</si>
  <si>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</si>
  <si>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</si>
  <si>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</si>
  <si>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</si>
  <si>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</si>
  <si>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</si>
  <si>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</si>
  <si>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</si>
  <si>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</si>
  <si>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</si>
  <si>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</si>
  <si>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</si>
  <si>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</si>
  <si>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</si>
  <si>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</si>
  <si>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</si>
  <si>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</si>
  <si>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</si>
  <si>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</si>
  <si>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</si>
  <si>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</si>
  <si>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</si>
  <si>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</si>
  <si>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</si>
  <si>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</si>
  <si>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</si>
  <si>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</si>
  <si>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</si>
  <si>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</si>
  <si>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</si>
  <si>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</si>
  <si>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</si>
  <si>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</si>
  <si>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</si>
  <si>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</si>
  <si>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下郷町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</si>
  <si>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</si>
  <si>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</si>
  <si>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</si>
  <si>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</si>
  <si>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</si>
  <si>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</si>
  <si>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</si>
  <si>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</si>
  <si>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</si>
  <si>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</si>
  <si>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</si>
  <si>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町の水道事業の運営については、最低限の予算で水道施設を維持管理しながら水道水の供給を行っている。そのなかで、地方債を償還しながら経常収支を上げていくには、水道使用料の回収率を上げていくことが効果的であると考える。
　水道使用料の収納率については、現年分の完納はもちろんのこと、滞納繰越分については納入指導を含め対策が必要であり、新規滞納者を増やさないよう努力していかなければならない。
　また、施設利用率が平均より大きく上回っているのに対し、有収率が平均より下回っている。有収率の高低は、直接水道事業の経営に影響することから、平均値より高い数値を目指して、水道管の漏水等を疑って確認していかなければならない。　　　　　　　　　　　　　　　　　　　　　　　　　　　　　　　　　　　　　　　　　　　　　　　　　　　　　　　　　　　　　　　　　　　　　　　　　　　　　　　　　　　　</t>
    <phoneticPr fontId="4"/>
  </si>
  <si>
    <t>　現在の水道施設を維持管理していきながら、全体的な水道事業の運営内容を改善していくには、水道使用料の収納率を上げていくことが必要である。
　今後、消費税率が上がることから、併せて料金体系を見直していくのもひとつの手段ではないかと思われる。
　また、施設の老朽化等に伴う修繕を行いつつ、独立採算を目指し有収率を上げるよう努めるが、人口・給水人口ともに減少している現状では運営上難しい状況である。</t>
    <phoneticPr fontId="4"/>
  </si>
  <si>
    <t>　有収率が低い数値に対して管路更新率が低いため、財政の状況と経常費用を勘案しながら老朽化した水道管の更新を検討してもよいのではないかと思われる。しかし、人口・給水人口ともに減少し、財政上厳しい中で、優先順位を含めどのように更新していくかが大きな課題の一つである。
　</t>
    <rPh sb="19" eb="20">
      <t>ヒク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</si>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</sst>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0.14000000000000001</c:v>
                </c:pt>
                <c:pt idx="4" formatCode="#,##0.00;&quot;△&quot;#,##0.00;&quot;-&quot;">
                  <c:v>0.1</c:v>
                </c:pt>
              </c:numCache>
            </c:numRef>
          </c:val>
        </c:ser>
        <c:dLbls>
          <c:showLegendKey val="0"/>
          <c:showVal val="0"/>
          <c:showCatName val="0"/>
          <c:showSerName val="0"/>
          <c:showPercent val="0"/>
          <c:showBubbleSize val="0"/>
        </c:dLbls>
        <c:gapWidth val="150"/>
        <c:axId val="84973440"/>
        <c:axId val="849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0.69</c:v>
                </c:pt>
                <c:pt idx="3">
                  <c:v>0.65</c:v>
                </c:pt>
                <c:pt idx="4">
                  <c:v>0.53</c:v>
                </c:pt>
              </c:numCache>
            </c:numRef>
          </c:val>
          <c:smooth val="0"/>
        </c:ser>
        <c:dLbls>
          <c:showLegendKey val="0"/>
          <c:showVal val="0"/>
          <c:showCatName val="0"/>
          <c:showSerName val="0"/>
          <c:showPercent val="0"/>
          <c:showBubbleSize val="0"/>
        </c:dLbls>
        <c:marker val="1"/>
        <c:smooth val="0"/>
        <c:axId val="84973440"/>
        <c:axId val="84996096"/>
      </c:lineChart>
      <c:dateAx>
        <c:axId val="84973440"/>
        <c:scaling>
          <c:orientation val="minMax"/>
        </c:scaling>
        <c:delete val="1"/>
        <c:axPos val="b"/>
        <c:numFmt formatCode="ge" sourceLinked="1"/>
        <c:majorTickMark val="none"/>
        <c:minorTickMark val="none"/>
        <c:tickLblPos val="none"/>
        <c:crossAx val="84996096"/>
        <c:crosses val="autoZero"/>
        <c:auto val="1"/>
        <c:lblOffset val="100"/>
        <c:baseTimeUnit val="years"/>
      </c:dateAx>
      <c:valAx>
        <c:axId val="849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100.45</c:v>
                </c:pt>
                <c:pt idx="1">
                  <c:v>101.67</c:v>
                </c:pt>
                <c:pt idx="2">
                  <c:v>98.56</c:v>
                </c:pt>
                <c:pt idx="3">
                  <c:v>107.57</c:v>
                </c:pt>
                <c:pt idx="4">
                  <c:v>100</c:v>
                </c:pt>
              </c:numCache>
            </c:numRef>
          </c:val>
        </c:ser>
        <c:dLbls>
          <c:showLegendKey val="0"/>
          <c:showVal val="0"/>
          <c:showCatName val="0"/>
          <c:showSerName val="0"/>
          <c:showPercent val="0"/>
          <c:showBubbleSize val="0"/>
        </c:dLbls>
        <c:gapWidth val="150"/>
        <c:axId val="86567168"/>
        <c:axId val="866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57.43</c:v>
                </c:pt>
                <c:pt idx="3">
                  <c:v>57.29</c:v>
                </c:pt>
                <c:pt idx="4">
                  <c:v>55.9</c:v>
                </c:pt>
              </c:numCache>
            </c:numRef>
          </c:val>
          <c:smooth val="0"/>
        </c:ser>
        <c:dLbls>
          <c:showLegendKey val="0"/>
          <c:showVal val="0"/>
          <c:showCatName val="0"/>
          <c:showSerName val="0"/>
          <c:showPercent val="0"/>
          <c:showBubbleSize val="0"/>
        </c:dLbls>
        <c:marker val="1"/>
        <c:smooth val="0"/>
        <c:axId val="86567168"/>
        <c:axId val="86655360"/>
      </c:lineChart>
      <c:dateAx>
        <c:axId val="86567168"/>
        <c:scaling>
          <c:orientation val="minMax"/>
        </c:scaling>
        <c:delete val="1"/>
        <c:axPos val="b"/>
        <c:numFmt formatCode="ge" sourceLinked="1"/>
        <c:majorTickMark val="none"/>
        <c:minorTickMark val="none"/>
        <c:tickLblPos val="none"/>
        <c:crossAx val="86655360"/>
        <c:crosses val="autoZero"/>
        <c:auto val="1"/>
        <c:lblOffset val="100"/>
        <c:baseTimeUnit val="years"/>
      </c:dateAx>
      <c:valAx>
        <c:axId val="866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38</c:v>
                </c:pt>
                <c:pt idx="1">
                  <c:v>37.93</c:v>
                </c:pt>
                <c:pt idx="2">
                  <c:v>37.57</c:v>
                </c:pt>
                <c:pt idx="3">
                  <c:v>34.86</c:v>
                </c:pt>
                <c:pt idx="4">
                  <c:v>37.01</c:v>
                </c:pt>
              </c:numCache>
            </c:numRef>
          </c:val>
        </c:ser>
        <c:dLbls>
          <c:showLegendKey val="0"/>
          <c:showVal val="0"/>
          <c:showCatName val="0"/>
          <c:showSerName val="0"/>
          <c:showPercent val="0"/>
          <c:showBubbleSize val="0"/>
        </c:dLbls>
        <c:gapWidth val="150"/>
        <c:axId val="86673280"/>
        <c:axId val="8668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73.83</c:v>
                </c:pt>
                <c:pt idx="3">
                  <c:v>73.69</c:v>
                </c:pt>
                <c:pt idx="4">
                  <c:v>73.28</c:v>
                </c:pt>
              </c:numCache>
            </c:numRef>
          </c:val>
          <c:smooth val="0"/>
        </c:ser>
        <c:dLbls>
          <c:showLegendKey val="0"/>
          <c:showVal val="0"/>
          <c:showCatName val="0"/>
          <c:showSerName val="0"/>
          <c:showPercent val="0"/>
          <c:showBubbleSize val="0"/>
        </c:dLbls>
        <c:marker val="1"/>
        <c:smooth val="0"/>
        <c:axId val="86673280"/>
        <c:axId val="86683648"/>
      </c:lineChart>
      <c:dateAx>
        <c:axId val="86673280"/>
        <c:scaling>
          <c:orientation val="minMax"/>
        </c:scaling>
        <c:delete val="1"/>
        <c:axPos val="b"/>
        <c:numFmt formatCode="ge" sourceLinked="1"/>
        <c:majorTickMark val="none"/>
        <c:minorTickMark val="none"/>
        <c:tickLblPos val="none"/>
        <c:crossAx val="86683648"/>
        <c:crosses val="autoZero"/>
        <c:auto val="1"/>
        <c:lblOffset val="100"/>
        <c:baseTimeUnit val="years"/>
      </c:dateAx>
      <c:valAx>
        <c:axId val="866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70.8</c:v>
                </c:pt>
                <c:pt idx="1">
                  <c:v>72.17</c:v>
                </c:pt>
                <c:pt idx="2">
                  <c:v>72.09</c:v>
                </c:pt>
                <c:pt idx="3">
                  <c:v>73.53</c:v>
                </c:pt>
                <c:pt idx="4">
                  <c:v>76.91</c:v>
                </c:pt>
              </c:numCache>
            </c:numRef>
          </c:val>
        </c:ser>
        <c:dLbls>
          <c:showLegendKey val="0"/>
          <c:showVal val="0"/>
          <c:showCatName val="0"/>
          <c:showSerName val="0"/>
          <c:showPercent val="0"/>
          <c:showBubbleSize val="0"/>
        </c:dLbls>
        <c:gapWidth val="150"/>
        <c:axId val="85030400"/>
        <c:axId val="8503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75.87</c:v>
                </c:pt>
                <c:pt idx="3">
                  <c:v>76.27</c:v>
                </c:pt>
                <c:pt idx="4">
                  <c:v>77.56</c:v>
                </c:pt>
              </c:numCache>
            </c:numRef>
          </c:val>
          <c:smooth val="0"/>
        </c:ser>
        <c:dLbls>
          <c:showLegendKey val="0"/>
          <c:showVal val="0"/>
          <c:showCatName val="0"/>
          <c:showSerName val="0"/>
          <c:showPercent val="0"/>
          <c:showBubbleSize val="0"/>
        </c:dLbls>
        <c:marker val="1"/>
        <c:smooth val="0"/>
        <c:axId val="85030400"/>
        <c:axId val="85032320"/>
      </c:lineChart>
      <c:dateAx>
        <c:axId val="85030400"/>
        <c:scaling>
          <c:orientation val="minMax"/>
        </c:scaling>
        <c:delete val="1"/>
        <c:axPos val="b"/>
        <c:numFmt formatCode="ge" sourceLinked="1"/>
        <c:majorTickMark val="none"/>
        <c:minorTickMark val="none"/>
        <c:tickLblPos val="none"/>
        <c:crossAx val="85032320"/>
        <c:crosses val="autoZero"/>
        <c:auto val="1"/>
        <c:lblOffset val="100"/>
        <c:baseTimeUnit val="years"/>
      </c:dateAx>
      <c:valAx>
        <c:axId val="8503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050496"/>
        <c:axId val="8505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050496"/>
        <c:axId val="85052416"/>
      </c:lineChart>
      <c:dateAx>
        <c:axId val="85050496"/>
        <c:scaling>
          <c:orientation val="minMax"/>
        </c:scaling>
        <c:delete val="1"/>
        <c:axPos val="b"/>
        <c:numFmt formatCode="ge" sourceLinked="1"/>
        <c:majorTickMark val="none"/>
        <c:minorTickMark val="none"/>
        <c:tickLblPos val="none"/>
        <c:crossAx val="85052416"/>
        <c:crosses val="autoZero"/>
        <c:auto val="1"/>
        <c:lblOffset val="100"/>
        <c:baseTimeUnit val="years"/>
      </c:dateAx>
      <c:valAx>
        <c:axId val="8505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87104"/>
        <c:axId val="862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87104"/>
        <c:axId val="86289024"/>
      </c:lineChart>
      <c:dateAx>
        <c:axId val="86287104"/>
        <c:scaling>
          <c:orientation val="minMax"/>
        </c:scaling>
        <c:delete val="1"/>
        <c:axPos val="b"/>
        <c:numFmt formatCode="ge" sourceLinked="1"/>
        <c:majorTickMark val="none"/>
        <c:minorTickMark val="none"/>
        <c:tickLblPos val="none"/>
        <c:crossAx val="86289024"/>
        <c:crosses val="autoZero"/>
        <c:auto val="1"/>
        <c:lblOffset val="100"/>
        <c:baseTimeUnit val="years"/>
      </c:dateAx>
      <c:valAx>
        <c:axId val="862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95520"/>
        <c:axId val="864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95520"/>
        <c:axId val="86405888"/>
      </c:lineChart>
      <c:dateAx>
        <c:axId val="86395520"/>
        <c:scaling>
          <c:orientation val="minMax"/>
        </c:scaling>
        <c:delete val="1"/>
        <c:axPos val="b"/>
        <c:numFmt formatCode="ge" sourceLinked="1"/>
        <c:majorTickMark val="none"/>
        <c:minorTickMark val="none"/>
        <c:tickLblPos val="none"/>
        <c:crossAx val="86405888"/>
        <c:crosses val="autoZero"/>
        <c:auto val="1"/>
        <c:lblOffset val="100"/>
        <c:baseTimeUnit val="years"/>
      </c:dateAx>
      <c:valAx>
        <c:axId val="864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40192"/>
        <c:axId val="864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40192"/>
        <c:axId val="86442368"/>
      </c:lineChart>
      <c:dateAx>
        <c:axId val="86440192"/>
        <c:scaling>
          <c:orientation val="minMax"/>
        </c:scaling>
        <c:delete val="1"/>
        <c:axPos val="b"/>
        <c:numFmt formatCode="ge" sourceLinked="1"/>
        <c:majorTickMark val="none"/>
        <c:minorTickMark val="none"/>
        <c:tickLblPos val="none"/>
        <c:crossAx val="86442368"/>
        <c:crosses val="autoZero"/>
        <c:auto val="1"/>
        <c:lblOffset val="100"/>
        <c:baseTimeUnit val="years"/>
      </c:dateAx>
      <c:valAx>
        <c:axId val="864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1579.19</c:v>
                </c:pt>
                <c:pt idx="1">
                  <c:v>1445.8</c:v>
                </c:pt>
                <c:pt idx="2">
                  <c:v>1410.85</c:v>
                </c:pt>
                <c:pt idx="3">
                  <c:v>1303.93</c:v>
                </c:pt>
                <c:pt idx="4">
                  <c:v>1220.98</c:v>
                </c:pt>
              </c:numCache>
            </c:numRef>
          </c:val>
        </c:ser>
        <c:dLbls>
          <c:showLegendKey val="0"/>
          <c:showVal val="0"/>
          <c:showCatName val="0"/>
          <c:showSerName val="0"/>
          <c:showPercent val="0"/>
          <c:showBubbleSize val="0"/>
        </c:dLbls>
        <c:gapWidth val="150"/>
        <c:axId val="86464384"/>
        <c:axId val="864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1125.69</c:v>
                </c:pt>
                <c:pt idx="3">
                  <c:v>1134.67</c:v>
                </c:pt>
                <c:pt idx="4">
                  <c:v>1144.79</c:v>
                </c:pt>
              </c:numCache>
            </c:numRef>
          </c:val>
          <c:smooth val="0"/>
        </c:ser>
        <c:dLbls>
          <c:showLegendKey val="0"/>
          <c:showVal val="0"/>
          <c:showCatName val="0"/>
          <c:showSerName val="0"/>
          <c:showPercent val="0"/>
          <c:showBubbleSize val="0"/>
        </c:dLbls>
        <c:marker val="1"/>
        <c:smooth val="0"/>
        <c:axId val="86464384"/>
        <c:axId val="86474752"/>
      </c:lineChart>
      <c:dateAx>
        <c:axId val="86464384"/>
        <c:scaling>
          <c:orientation val="minMax"/>
        </c:scaling>
        <c:delete val="1"/>
        <c:axPos val="b"/>
        <c:numFmt formatCode="ge" sourceLinked="1"/>
        <c:majorTickMark val="none"/>
        <c:minorTickMark val="none"/>
        <c:tickLblPos val="none"/>
        <c:crossAx val="86474752"/>
        <c:crosses val="autoZero"/>
        <c:auto val="1"/>
        <c:lblOffset val="100"/>
        <c:baseTimeUnit val="years"/>
      </c:dateAx>
      <c:valAx>
        <c:axId val="864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51.26</c:v>
                </c:pt>
                <c:pt idx="1">
                  <c:v>56.95</c:v>
                </c:pt>
                <c:pt idx="2">
                  <c:v>55.1</c:v>
                </c:pt>
                <c:pt idx="3">
                  <c:v>56.61</c:v>
                </c:pt>
                <c:pt idx="4">
                  <c:v>58.65</c:v>
                </c:pt>
              </c:numCache>
            </c:numRef>
          </c:val>
        </c:ser>
        <c:dLbls>
          <c:showLegendKey val="0"/>
          <c:showVal val="0"/>
          <c:showCatName val="0"/>
          <c:showSerName val="0"/>
          <c:showPercent val="0"/>
          <c:showBubbleSize val="0"/>
        </c:dLbls>
        <c:gapWidth val="150"/>
        <c:axId val="86507520"/>
        <c:axId val="8650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46.48</c:v>
                </c:pt>
                <c:pt idx="3">
                  <c:v>40.6</c:v>
                </c:pt>
                <c:pt idx="4">
                  <c:v>56.04</c:v>
                </c:pt>
              </c:numCache>
            </c:numRef>
          </c:val>
          <c:smooth val="0"/>
        </c:ser>
        <c:dLbls>
          <c:showLegendKey val="0"/>
          <c:showVal val="0"/>
          <c:showCatName val="0"/>
          <c:showSerName val="0"/>
          <c:showPercent val="0"/>
          <c:showBubbleSize val="0"/>
        </c:dLbls>
        <c:marker val="1"/>
        <c:smooth val="0"/>
        <c:axId val="86507520"/>
        <c:axId val="86509440"/>
      </c:lineChart>
      <c:dateAx>
        <c:axId val="86507520"/>
        <c:scaling>
          <c:orientation val="minMax"/>
        </c:scaling>
        <c:delete val="1"/>
        <c:axPos val="b"/>
        <c:numFmt formatCode="ge" sourceLinked="1"/>
        <c:majorTickMark val="none"/>
        <c:minorTickMark val="none"/>
        <c:tickLblPos val="none"/>
        <c:crossAx val="86509440"/>
        <c:crosses val="autoZero"/>
        <c:auto val="1"/>
        <c:lblOffset val="100"/>
        <c:baseTimeUnit val="years"/>
      </c:dateAx>
      <c:valAx>
        <c:axId val="865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442.21</c:v>
                </c:pt>
                <c:pt idx="1">
                  <c:v>402.13</c:v>
                </c:pt>
                <c:pt idx="2">
                  <c:v>412.79</c:v>
                </c:pt>
                <c:pt idx="3">
                  <c:v>398.27</c:v>
                </c:pt>
                <c:pt idx="4">
                  <c:v>387.82</c:v>
                </c:pt>
              </c:numCache>
            </c:numRef>
          </c:val>
        </c:ser>
        <c:dLbls>
          <c:showLegendKey val="0"/>
          <c:showVal val="0"/>
          <c:showCatName val="0"/>
          <c:showSerName val="0"/>
          <c:showPercent val="0"/>
          <c:showBubbleSize val="0"/>
        </c:dLbls>
        <c:gapWidth val="150"/>
        <c:axId val="86542976"/>
        <c:axId val="8655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86542976"/>
        <c:axId val="86553344"/>
      </c:lineChart>
      <c:dateAx>
        <c:axId val="86542976"/>
        <c:scaling>
          <c:orientation val="minMax"/>
        </c:scaling>
        <c:delete val="1"/>
        <c:axPos val="b"/>
        <c:numFmt formatCode="ge" sourceLinked="1"/>
        <c:majorTickMark val="none"/>
        <c:minorTickMark val="none"/>
        <c:tickLblPos val="none"/>
        <c:crossAx val="86553344"/>
        <c:crosses val="autoZero"/>
        <c:auto val="1"/>
        <c:lblOffset val="100"/>
        <c:baseTimeUnit val="years"/>
      </c:dateAx>
      <c:valAx>
        <c:axId val="865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福島県　下郷町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123</v>
      </c>
      <c r="AE8" s="50"/>
      <c r="AF8" s="50"/>
      <c r="AG8" s="50"/>
      <c r="AH8" s="50"/>
      <c r="AI8" s="50"/>
      <c r="AJ8" s="50"/>
      <c r="AK8" s="2"/>
      <c r="AL8" s="51">
        <f>データ!$R$6</f>
        <v>6036</v>
      </c>
      <c r="AM8" s="51"/>
      <c r="AN8" s="51"/>
      <c r="AO8" s="51"/>
      <c r="AP8" s="51"/>
      <c r="AQ8" s="51"/>
      <c r="AR8" s="51"/>
      <c r="AS8" s="51"/>
      <c r="AT8" s="46">
        <f>データ!$S$6</f>
        <v>317.04000000000002</v>
      </c>
      <c r="AU8" s="46"/>
      <c r="AV8" s="46"/>
      <c r="AW8" s="46"/>
      <c r="AX8" s="46"/>
      <c r="AY8" s="46"/>
      <c r="AZ8" s="46"/>
      <c r="BA8" s="46"/>
      <c r="BB8" s="46">
        <f>データ!$T$6</f>
        <v>19.04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82.44</v>
      </c>
      <c r="Q10" s="46"/>
      <c r="R10" s="46"/>
      <c r="S10" s="46"/>
      <c r="T10" s="46"/>
      <c r="U10" s="46"/>
      <c r="V10" s="46"/>
      <c r="W10" s="51">
        <f>データ!$Q$6</f>
        <v>3890</v>
      </c>
      <c r="X10" s="51"/>
      <c r="Y10" s="51"/>
      <c r="Z10" s="51"/>
      <c r="AA10" s="51"/>
      <c r="AB10" s="51"/>
      <c r="AC10" s="51"/>
      <c r="AD10" s="2"/>
      <c r="AE10" s="2"/>
      <c r="AF10" s="2"/>
      <c r="AG10" s="2"/>
      <c r="AH10" s="2"/>
      <c r="AI10" s="2"/>
      <c r="AJ10" s="2"/>
      <c r="AK10" s="2"/>
      <c r="AL10" s="51">
        <f>データ!$U$6</f>
        <v>4895</v>
      </c>
      <c r="AM10" s="51"/>
      <c r="AN10" s="51"/>
      <c r="AO10" s="51"/>
      <c r="AP10" s="51"/>
      <c r="AQ10" s="51"/>
      <c r="AR10" s="51"/>
      <c r="AS10" s="51"/>
      <c r="AT10" s="46">
        <f>データ!$V$6</f>
        <v>317</v>
      </c>
      <c r="AU10" s="46"/>
      <c r="AV10" s="46"/>
      <c r="AW10" s="46"/>
      <c r="AX10" s="46"/>
      <c r="AY10" s="46"/>
      <c r="AZ10" s="46"/>
      <c r="BA10" s="46"/>
      <c r="BB10" s="46">
        <f>データ!$W$6</f>
        <v>15.44</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73628</v>
      </c>
      <c r="D6" s="34">
        <f t="shared" si="3"/>
        <v>47</v>
      </c>
      <c r="E6" s="34">
        <f t="shared" si="3"/>
        <v>1</v>
      </c>
      <c r="F6" s="34">
        <f t="shared" si="3"/>
        <v>0</v>
      </c>
      <c r="G6" s="34">
        <f t="shared" si="3"/>
        <v>0</v>
      </c>
      <c r="H6" s="34" t="str">
        <f t="shared" si="3"/>
        <v>福島県　下郷町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82.44</v>
      </c>
      <c r="Q6" s="35">
        <f t="shared" si="3"/>
        <v>3890</v>
      </c>
      <c r="R6" s="35">
        <f t="shared" si="3"/>
        <v>6036</v>
      </c>
      <c r="S6" s="35">
        <f t="shared" si="3"/>
        <v>317.04000000000002</v>
      </c>
      <c r="T6" s="35">
        <f t="shared" si="3"/>
        <v>19.04</v>
      </c>
      <c r="U6" s="35">
        <f t="shared" si="3"/>
        <v>4895</v>
      </c>
      <c r="V6" s="35">
        <f t="shared" si="3"/>
        <v>317</v>
      </c>
      <c r="W6" s="35">
        <f t="shared" si="3"/>
        <v>15.44</v>
      </c>
      <c r="X6" s="36">
        <f>IF(X7="",NA(),X7)</f>
        <v>70.8</v>
      </c>
      <c r="Y6" s="36">
        <f t="shared" ref="Y6:AG6" si="4">IF(Y7="",NA(),Y7)</f>
        <v>72.17</v>
      </c>
      <c r="Z6" s="36">
        <f t="shared" si="4"/>
        <v>72.09</v>
      </c>
      <c r="AA6" s="36">
        <f t="shared" si="4"/>
        <v>73.53</v>
      </c>
      <c r="AB6" s="36">
        <f t="shared" si="4"/>
        <v>76.91</v>
      </c>
      <c r="AC6" s="36">
        <f t="shared" si="4"/>
        <v>73.63</v>
      </c>
      <c r="AD6" s="36">
        <f t="shared" si="4"/>
        <v>75.709999999999994</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1579.19</v>
      </c>
      <c r="BF6" s="36">
        <f t="shared" ref="BF6:BN6" si="7">IF(BF7="",NA(),BF7)</f>
        <v>1445.8</v>
      </c>
      <c r="BG6" s="36">
        <f t="shared" si="7"/>
        <v>1410.85</v>
      </c>
      <c r="BH6" s="36">
        <f t="shared" si="7"/>
        <v>1303.93</v>
      </c>
      <c r="BI6" s="36">
        <f t="shared" si="7"/>
        <v>1220.98</v>
      </c>
      <c r="BJ6" s="36">
        <f t="shared" si="7"/>
        <v>1158.82</v>
      </c>
      <c r="BK6" s="36">
        <f t="shared" si="7"/>
        <v>1167.7</v>
      </c>
      <c r="BL6" s="36">
        <f t="shared" si="7"/>
        <v>1125.69</v>
      </c>
      <c r="BM6" s="36">
        <f t="shared" si="7"/>
        <v>1134.67</v>
      </c>
      <c r="BN6" s="36">
        <f t="shared" si="7"/>
        <v>1144.79</v>
      </c>
      <c r="BO6" s="35" t="str">
        <f>IF(BO7="","",IF(BO7="-","【-】","【"&amp;SUBSTITUTE(TEXT(BO7,"#,##0.00"),"-","△")&amp;"】"))</f>
        <v>【1,280.76】</v>
      </c>
      <c r="BP6" s="36">
        <f>IF(BP7="",NA(),BP7)</f>
        <v>51.26</v>
      </c>
      <c r="BQ6" s="36">
        <f t="shared" ref="BQ6:BY6" si="8">IF(BQ7="",NA(),BQ7)</f>
        <v>56.95</v>
      </c>
      <c r="BR6" s="36">
        <f t="shared" si="8"/>
        <v>55.1</v>
      </c>
      <c r="BS6" s="36">
        <f t="shared" si="8"/>
        <v>56.61</v>
      </c>
      <c r="BT6" s="36">
        <f t="shared" si="8"/>
        <v>58.65</v>
      </c>
      <c r="BU6" s="36">
        <f t="shared" si="8"/>
        <v>55.6</v>
      </c>
      <c r="BV6" s="36">
        <f t="shared" si="8"/>
        <v>54.43</v>
      </c>
      <c r="BW6" s="36">
        <f t="shared" si="8"/>
        <v>46.48</v>
      </c>
      <c r="BX6" s="36">
        <f t="shared" si="8"/>
        <v>40.6</v>
      </c>
      <c r="BY6" s="36">
        <f t="shared" si="8"/>
        <v>56.04</v>
      </c>
      <c r="BZ6" s="35" t="str">
        <f>IF(BZ7="","",IF(BZ7="-","【-】","【"&amp;SUBSTITUTE(TEXT(BZ7,"#,##0.00"),"-","△")&amp;"】"))</f>
        <v>【53.06】</v>
      </c>
      <c r="CA6" s="36">
        <f>IF(CA7="",NA(),CA7)</f>
        <v>442.21</v>
      </c>
      <c r="CB6" s="36">
        <f t="shared" ref="CB6:CJ6" si="9">IF(CB7="",NA(),CB7)</f>
        <v>402.13</v>
      </c>
      <c r="CC6" s="36">
        <f t="shared" si="9"/>
        <v>412.79</v>
      </c>
      <c r="CD6" s="36">
        <f t="shared" si="9"/>
        <v>398.27</v>
      </c>
      <c r="CE6" s="36">
        <f t="shared" si="9"/>
        <v>387.82</v>
      </c>
      <c r="CF6" s="36">
        <f t="shared" si="9"/>
        <v>275.86</v>
      </c>
      <c r="CG6" s="36">
        <f t="shared" si="9"/>
        <v>279.8</v>
      </c>
      <c r="CH6" s="36">
        <f t="shared" si="9"/>
        <v>376.61</v>
      </c>
      <c r="CI6" s="36">
        <f t="shared" si="9"/>
        <v>440.03</v>
      </c>
      <c r="CJ6" s="36">
        <f t="shared" si="9"/>
        <v>304.35000000000002</v>
      </c>
      <c r="CK6" s="35" t="str">
        <f>IF(CK7="","",IF(CK7="-","【-】","【"&amp;SUBSTITUTE(TEXT(CK7,"#,##0.00"),"-","△")&amp;"】"))</f>
        <v>【314.83】</v>
      </c>
      <c r="CL6" s="36">
        <f>IF(CL7="",NA(),CL7)</f>
        <v>100.45</v>
      </c>
      <c r="CM6" s="36">
        <f t="shared" ref="CM6:CU6" si="10">IF(CM7="",NA(),CM7)</f>
        <v>101.67</v>
      </c>
      <c r="CN6" s="36">
        <f t="shared" si="10"/>
        <v>98.56</v>
      </c>
      <c r="CO6" s="36">
        <f t="shared" si="10"/>
        <v>107.57</v>
      </c>
      <c r="CP6" s="36">
        <f t="shared" si="10"/>
        <v>100</v>
      </c>
      <c r="CQ6" s="36">
        <f t="shared" si="10"/>
        <v>60.66</v>
      </c>
      <c r="CR6" s="36">
        <f t="shared" si="10"/>
        <v>60.17</v>
      </c>
      <c r="CS6" s="36">
        <f t="shared" si="10"/>
        <v>57.43</v>
      </c>
      <c r="CT6" s="36">
        <f t="shared" si="10"/>
        <v>57.29</v>
      </c>
      <c r="CU6" s="36">
        <f t="shared" si="10"/>
        <v>55.9</v>
      </c>
      <c r="CV6" s="35" t="str">
        <f>IF(CV7="","",IF(CV7="-","【-】","【"&amp;SUBSTITUTE(TEXT(CV7,"#,##0.00"),"-","△")&amp;"】"))</f>
        <v>【56.28】</v>
      </c>
      <c r="CW6" s="36">
        <f>IF(CW7="",NA(),CW7)</f>
        <v>38</v>
      </c>
      <c r="CX6" s="36">
        <f t="shared" ref="CX6:DF6" si="11">IF(CX7="",NA(),CX7)</f>
        <v>37.93</v>
      </c>
      <c r="CY6" s="36">
        <f t="shared" si="11"/>
        <v>37.57</v>
      </c>
      <c r="CZ6" s="36">
        <f t="shared" si="11"/>
        <v>34.86</v>
      </c>
      <c r="DA6" s="36">
        <f t="shared" si="11"/>
        <v>37.01</v>
      </c>
      <c r="DB6" s="36">
        <f t="shared" si="11"/>
        <v>77.319999999999993</v>
      </c>
      <c r="DC6" s="36">
        <f t="shared" si="11"/>
        <v>76.680000000000007</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0.14000000000000001</v>
      </c>
      <c r="EH6" s="36">
        <f t="shared" si="14"/>
        <v>0.1</v>
      </c>
      <c r="EI6" s="36">
        <f t="shared" si="14"/>
        <v>0.69</v>
      </c>
      <c r="EJ6" s="36">
        <f t="shared" si="14"/>
        <v>0.89</v>
      </c>
      <c r="EK6" s="36">
        <f t="shared" si="14"/>
        <v>0.69</v>
      </c>
      <c r="EL6" s="36">
        <f t="shared" si="14"/>
        <v>0.65</v>
      </c>
      <c r="EM6" s="36">
        <f t="shared" si="14"/>
        <v>0.53</v>
      </c>
      <c r="EN6" s="35" t="str">
        <f>IF(EN7="","",IF(EN7="-","【-】","【"&amp;SUBSTITUTE(TEXT(EN7,"#,##0.00"),"-","△")&amp;"】"))</f>
        <v>【0.59】</v>
      </c>
    </row>
    <row r="7" spans="1:144" s="37" customFormat="1" x14ac:dyDescent="0.15">
      <c r="A7" s="29"/>
      <c r="B7" s="38">
        <v>2016</v>
      </c>
      <c r="C7" s="38">
        <v>73628</v>
      </c>
      <c r="D7" s="38">
        <v>47</v>
      </c>
      <c r="E7" s="38">
        <v>1</v>
      </c>
      <c r="F7" s="38">
        <v>0</v>
      </c>
      <c r="G7" s="38">
        <v>0</v>
      </c>
      <c r="H7" s="38" t="s">
        <v>108</v>
      </c>
      <c r="I7" s="38" t="s">
        <v>109</v>
      </c>
      <c r="J7" s="38" t="s">
        <v>110</v>
      </c>
      <c r="K7" s="38" t="s">
        <v>111</v>
      </c>
      <c r="L7" s="38" t="s">
        <v>112</v>
      </c>
      <c r="M7" s="38"/>
      <c r="N7" s="39" t="s">
        <v>113</v>
      </c>
      <c r="O7" s="39" t="s">
        <v>114</v>
      </c>
      <c r="P7" s="39">
        <v>82.44</v>
      </c>
      <c r="Q7" s="39">
        <v>3890</v>
      </c>
      <c r="R7" s="39">
        <v>6036</v>
      </c>
      <c r="S7" s="39">
        <v>317.04000000000002</v>
      </c>
      <c r="T7" s="39">
        <v>19.04</v>
      </c>
      <c r="U7" s="39">
        <v>4895</v>
      </c>
      <c r="V7" s="39">
        <v>317</v>
      </c>
      <c r="W7" s="39">
        <v>15.44</v>
      </c>
      <c r="X7" s="39">
        <v>70.8</v>
      </c>
      <c r="Y7" s="39">
        <v>72.17</v>
      </c>
      <c r="Z7" s="39">
        <v>72.09</v>
      </c>
      <c r="AA7" s="39">
        <v>73.53</v>
      </c>
      <c r="AB7" s="39">
        <v>76.91</v>
      </c>
      <c r="AC7" s="39">
        <v>73.63</v>
      </c>
      <c r="AD7" s="39">
        <v>75.709999999999994</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1579.19</v>
      </c>
      <c r="BF7" s="39">
        <v>1445.8</v>
      </c>
      <c r="BG7" s="39">
        <v>1410.85</v>
      </c>
      <c r="BH7" s="39">
        <v>1303.93</v>
      </c>
      <c r="BI7" s="39">
        <v>1220.98</v>
      </c>
      <c r="BJ7" s="39">
        <v>1158.82</v>
      </c>
      <c r="BK7" s="39">
        <v>1167.7</v>
      </c>
      <c r="BL7" s="39">
        <v>1125.69</v>
      </c>
      <c r="BM7" s="39">
        <v>1134.67</v>
      </c>
      <c r="BN7" s="39">
        <v>1144.79</v>
      </c>
      <c r="BO7" s="39">
        <v>1280.76</v>
      </c>
      <c r="BP7" s="39">
        <v>51.26</v>
      </c>
      <c r="BQ7" s="39">
        <v>56.95</v>
      </c>
      <c r="BR7" s="39">
        <v>55.1</v>
      </c>
      <c r="BS7" s="39">
        <v>56.61</v>
      </c>
      <c r="BT7" s="39">
        <v>58.65</v>
      </c>
      <c r="BU7" s="39">
        <v>55.6</v>
      </c>
      <c r="BV7" s="39">
        <v>54.43</v>
      </c>
      <c r="BW7" s="39">
        <v>46.48</v>
      </c>
      <c r="BX7" s="39">
        <v>40.6</v>
      </c>
      <c r="BY7" s="39">
        <v>56.04</v>
      </c>
      <c r="BZ7" s="39">
        <v>53.06</v>
      </c>
      <c r="CA7" s="39">
        <v>442.21</v>
      </c>
      <c r="CB7" s="39">
        <v>402.13</v>
      </c>
      <c r="CC7" s="39">
        <v>412.79</v>
      </c>
      <c r="CD7" s="39">
        <v>398.27</v>
      </c>
      <c r="CE7" s="39">
        <v>387.82</v>
      </c>
      <c r="CF7" s="39">
        <v>275.86</v>
      </c>
      <c r="CG7" s="39">
        <v>279.8</v>
      </c>
      <c r="CH7" s="39">
        <v>376.61</v>
      </c>
      <c r="CI7" s="39">
        <v>440.03</v>
      </c>
      <c r="CJ7" s="39">
        <v>304.35000000000002</v>
      </c>
      <c r="CK7" s="39">
        <v>314.83</v>
      </c>
      <c r="CL7" s="39">
        <v>100.45</v>
      </c>
      <c r="CM7" s="39">
        <v>101.67</v>
      </c>
      <c r="CN7" s="39">
        <v>98.56</v>
      </c>
      <c r="CO7" s="39">
        <v>107.57</v>
      </c>
      <c r="CP7" s="39">
        <v>100</v>
      </c>
      <c r="CQ7" s="39">
        <v>60.66</v>
      </c>
      <c r="CR7" s="39">
        <v>60.17</v>
      </c>
      <c r="CS7" s="39">
        <v>57.43</v>
      </c>
      <c r="CT7" s="39">
        <v>57.29</v>
      </c>
      <c r="CU7" s="39">
        <v>55.9</v>
      </c>
      <c r="CV7" s="39">
        <v>56.28</v>
      </c>
      <c r="CW7" s="39">
        <v>38</v>
      </c>
      <c r="CX7" s="39">
        <v>37.93</v>
      </c>
      <c r="CY7" s="39">
        <v>37.57</v>
      </c>
      <c r="CZ7" s="39">
        <v>34.86</v>
      </c>
      <c r="DA7" s="39">
        <v>37.01</v>
      </c>
      <c r="DB7" s="39">
        <v>77.319999999999993</v>
      </c>
      <c r="DC7" s="39">
        <v>76.680000000000007</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0.14000000000000001</v>
      </c>
      <c r="EH7" s="39">
        <v>0.1</v>
      </c>
      <c r="EI7" s="39">
        <v>0.69</v>
      </c>
      <c r="EJ7" s="39">
        <v>0.89</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2018-02-27T06:03:49Z</cp:lastPrinted>
  <dcterms:created xsi:type="dcterms:W3CDTF">2017-12-25T01:41:50Z</dcterms:created>
  <dcterms:modified xsi:type="dcterms:W3CDTF">2018-02-27T08:12:29Z</dcterms:modified>
  <cp:category/>
</cp:coreProperties>
</file>