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AT8" i="4" s="1"/>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AT10" i="4"/>
  <c r="W10" i="4"/>
  <c r="P10" i="4"/>
  <c r="I10" i="4"/>
  <c r="BB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<sst xmlns="http://schemas.openxmlformats.org/spreadsheetml/2006/main" count="237" uniqueCount="124">
  <si>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</si>
  <si>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</si>
  <si>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</si>
  <si>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</si>
  <si>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</si>
  <si>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</si>
  <si>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</si>
  <si>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</si>
  <si>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</si>
  <si>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</si>
  <si>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</si>
  <si>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</si>
  <si>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</si>
  <si>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</si>
  <si>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</si>
  <si>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</si>
  <si>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</si>
  <si>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</si>
  <si>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</si>
  <si>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</si>
  <si>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</si>
  <si>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</si>
  <si>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</si>
  <si>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</si>
  <si>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</si>
  <si>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</si>
  <si>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</si>
  <si>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</si>
  <si>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</si>
  <si>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</si>
  <si>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</si>
  <si>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</si>
  <si>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</si>
  <si>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</si>
  <si>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</si>
  <si>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</si>
  <si>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</si>
  <si>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</si>
  <si>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</si>
  <si>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</si>
  <si>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</si>
  <si>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</si>
  <si>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</si>
  <si>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</si>
  <si>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</si>
  <si>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</si>
  <si>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</si>
  <si>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</si>
  <si>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</si>
  <si>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</si>
  <si>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</si>
  <si>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</si>
  <si>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</si>
  <si>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</si>
  <si>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</si>
  <si>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</si>
  <si>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</si>
  <si>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</si>
  <si>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</si>
  <si>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</si>
  <si>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</si>
  <si>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</si>
  <si>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</si>
  <si>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</si>
  <si>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</si>
  <si>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</si>
  <si>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</si>
  <si>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</si>
  <si>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</si>
  <si>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</si>
  <si>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</si>
  <si>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</si>
  <si>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</si>
  <si>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</si>
  <si>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</si>
  <si>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</si>
  <si>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</si>
  <si>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</si>
  <si>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</si>
  <si>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</si>
  <si>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</si>
  <si>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</si>
  <si>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</si>
  <si>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</si>
  <si>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</si>
  <si>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</si>
  <si>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</si>
  <si>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</si>
  <si>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</si>
  <si>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</si>
  <si>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</si>
  <si>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</si>
  <si>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</si>
  <si>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</si>
  <si>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</si>
  <si>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</si>
  <si>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</si>
  <si>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</si>
  <si>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</si>
  <si>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</si>
  <si>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</si>
  <si>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</si>
  <si>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</si>
  <si>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</si>
  <si>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</si>
  <si>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</si>
  <si>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</si>
  <si>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</si>
  <si>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只見町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</si>
  <si>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</si>
  <si>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</si>
  <si>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</si>
  <si>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</si>
  <si>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</si>
  <si>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</si>
  <si>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</si>
  <si>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</si>
  <si>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</si>
  <si>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</si>
  <si>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</si>
  <si>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・当町における簡易水道施設は、老朽化に伴う施設改修に多額の費用を投資しているため、企業債負担額が増加傾向にあり経営収支の悪化が懸念される。
また、当町の地理的条件により小規模施設が数か所に分散しており、これら複数の施設を維持管理していく全体的費用の増加も経営収支を悪化させる要因となっている。</t>
    <rPh sb="7" eb="9">
      <t>カンイ</t>
    </rPh>
    <rPh sb="23" eb="25">
      <t>カイシュウ</t>
    </rPh>
    <rPh sb="26" eb="28">
      <t>タガク</t>
    </rPh>
    <rPh sb="29" eb="31">
      <t>ヒヨウ</t>
    </rPh>
    <rPh sb="46" eb="47">
      <t>ガク</t>
    </rPh>
    <rPh sb="57" eb="59">
      <t>シュウシ</t>
    </rPh>
    <rPh sb="73" eb="74">
      <t>トウ</t>
    </rPh>
    <rPh sb="74" eb="75">
      <t>マチ</t>
    </rPh>
    <rPh sb="90" eb="91">
      <t>スウ</t>
    </rPh>
    <rPh sb="92" eb="93">
      <t>ショ</t>
    </rPh>
    <rPh sb="94" eb="96">
      <t>ブンサン</t>
    </rPh>
    <rPh sb="104" eb="106">
      <t>フクスウ</t>
    </rPh>
    <rPh sb="107" eb="109">
      <t>シセツ</t>
    </rPh>
    <rPh sb="118" eb="120">
      <t>ゼンタイ</t>
    </rPh>
    <rPh sb="120" eb="121">
      <t>テキ</t>
    </rPh>
    <rPh sb="121" eb="123">
      <t>ヒヨウ</t>
    </rPh>
    <rPh sb="129" eb="131">
      <t>シュウシ</t>
    </rPh>
    <phoneticPr fontId="7"/>
  </si>
  <si>
    <t>・平成25年度に施設の機能診断を実施し、その結果に基づいて年次改修計画を策定し、施設の重要度・優先度に応じて、財源を検討し更新を進めていく必要がある。今後の管路更新予定割合は、全体の約４０％である。</t>
    <rPh sb="31" eb="33">
      <t>カイシュウ</t>
    </rPh>
    <rPh sb="36" eb="38">
      <t>サクテイ</t>
    </rPh>
    <rPh sb="75" eb="77">
      <t>コンゴ</t>
    </rPh>
    <rPh sb="78" eb="80">
      <t>カンロ</t>
    </rPh>
    <rPh sb="80" eb="82">
      <t>コウシン</t>
    </rPh>
    <rPh sb="82" eb="84">
      <t>ヨテイ</t>
    </rPh>
    <rPh sb="84" eb="86">
      <t>ワリアイ</t>
    </rPh>
    <rPh sb="88" eb="90">
      <t>ゼンタイ</t>
    </rPh>
    <rPh sb="91" eb="92">
      <t>ヤク</t>
    </rPh>
    <phoneticPr fontId="4"/>
  </si>
  <si>
    <t>・当町の水道施設は、今後も経年劣化等による老朽化に伴い、施設整備等の投資に係る企業債負担と維持管理費の増大による経営の悪化が見込まれる。
平成30年度に料金改定を検討しており、機能診断結果に基づいた更新需要を見込み財政収支を再検討するとともに、施設機能の改善余地や運営全体を常にチェックしていく必要がある。</t>
    <rPh sb="69" eb="71">
      <t>ヘイセイ</t>
    </rPh>
    <rPh sb="81" eb="83">
      <t>ケントウ</t>
    </rPh>
    <rPh sb="124" eb="126">
      <t>キノウ</t>
    </rPh>
    <rPh sb="129" eb="131">
      <t>ヨチ</t>
    </rPh>
    <rPh sb="134" eb="136">
      <t>ゼンタイ</t>
    </rPh>
    <rPh sb="137" eb="138">
      <t>ツネ</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</si>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</sst>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formatCode="#,##0.00;&quot;△&quot;#,##0.00;&quot;-&quot;">
                  <c:v>1.1299999999999999</c:v>
                </c:pt>
                <c:pt idx="3">
                  <c:v>0</c:v>
                </c:pt>
                <c:pt idx="4">
                  <c:v>0</c:v>
                </c:pt>
              </c:numCache>
            </c:numRef>
          </c:val>
        </c:ser>
        <c:dLbls>
          <c:showLegendKey val="0"/>
          <c:showVal val="0"/>
          <c:showCatName val="0"/>
          <c:showSerName val="0"/>
          <c:showPercent val="0"/>
          <c:showBubbleSize val="0"/>
        </c:dLbls>
        <c:gapWidth val="150"/>
        <c:axId val="49220992"/>
        <c:axId val="4925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49220992"/>
        <c:axId val="49252224"/>
      </c:lineChart>
      <c:dateAx>
        <c:axId val="49220992"/>
        <c:scaling>
          <c:orientation val="minMax"/>
        </c:scaling>
        <c:delete val="1"/>
        <c:axPos val="b"/>
        <c:numFmt formatCode="ge" sourceLinked="1"/>
        <c:majorTickMark val="none"/>
        <c:minorTickMark val="none"/>
        <c:tickLblPos val="none"/>
        <c:crossAx val="49252224"/>
        <c:crosses val="autoZero"/>
        <c:auto val="1"/>
        <c:lblOffset val="100"/>
        <c:baseTimeUnit val="years"/>
      </c:dateAx>
      <c:valAx>
        <c:axId val="4925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2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71.11</c:v>
                </c:pt>
                <c:pt idx="1">
                  <c:v>69.19</c:v>
                </c:pt>
                <c:pt idx="2">
                  <c:v>77.22</c:v>
                </c:pt>
                <c:pt idx="3">
                  <c:v>54.92</c:v>
                </c:pt>
                <c:pt idx="4">
                  <c:v>72.84</c:v>
                </c:pt>
              </c:numCache>
            </c:numRef>
          </c:val>
        </c:ser>
        <c:dLbls>
          <c:showLegendKey val="0"/>
          <c:showVal val="0"/>
          <c:showCatName val="0"/>
          <c:showSerName val="0"/>
          <c:showPercent val="0"/>
          <c:showBubbleSize val="0"/>
        </c:dLbls>
        <c:gapWidth val="150"/>
        <c:axId val="39183872"/>
        <c:axId val="3918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39183872"/>
        <c:axId val="39185792"/>
      </c:lineChart>
      <c:dateAx>
        <c:axId val="39183872"/>
        <c:scaling>
          <c:orientation val="minMax"/>
        </c:scaling>
        <c:delete val="1"/>
        <c:axPos val="b"/>
        <c:numFmt formatCode="ge" sourceLinked="1"/>
        <c:majorTickMark val="none"/>
        <c:minorTickMark val="none"/>
        <c:tickLblPos val="none"/>
        <c:crossAx val="39185792"/>
        <c:crosses val="autoZero"/>
        <c:auto val="1"/>
        <c:lblOffset val="100"/>
        <c:baseTimeUnit val="years"/>
      </c:dateAx>
      <c:valAx>
        <c:axId val="3918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8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69.41</c:v>
                </c:pt>
                <c:pt idx="1">
                  <c:v>66.569999999999993</c:v>
                </c:pt>
                <c:pt idx="2">
                  <c:v>59.74</c:v>
                </c:pt>
                <c:pt idx="3">
                  <c:v>82.21</c:v>
                </c:pt>
                <c:pt idx="4">
                  <c:v>60.95</c:v>
                </c:pt>
              </c:numCache>
            </c:numRef>
          </c:val>
        </c:ser>
        <c:dLbls>
          <c:showLegendKey val="0"/>
          <c:showVal val="0"/>
          <c:showCatName val="0"/>
          <c:showSerName val="0"/>
          <c:showPercent val="0"/>
          <c:showBubbleSize val="0"/>
        </c:dLbls>
        <c:gapWidth val="150"/>
        <c:axId val="49267840"/>
        <c:axId val="4926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49267840"/>
        <c:axId val="49269760"/>
      </c:lineChart>
      <c:dateAx>
        <c:axId val="49267840"/>
        <c:scaling>
          <c:orientation val="minMax"/>
        </c:scaling>
        <c:delete val="1"/>
        <c:axPos val="b"/>
        <c:numFmt formatCode="ge" sourceLinked="1"/>
        <c:majorTickMark val="none"/>
        <c:minorTickMark val="none"/>
        <c:tickLblPos val="none"/>
        <c:crossAx val="49269760"/>
        <c:crosses val="autoZero"/>
        <c:auto val="1"/>
        <c:lblOffset val="100"/>
        <c:baseTimeUnit val="years"/>
      </c:dateAx>
      <c:valAx>
        <c:axId val="4926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6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73.64</c:v>
                </c:pt>
                <c:pt idx="1">
                  <c:v>74.33</c:v>
                </c:pt>
                <c:pt idx="2">
                  <c:v>69.27</c:v>
                </c:pt>
                <c:pt idx="3">
                  <c:v>72.790000000000006</c:v>
                </c:pt>
                <c:pt idx="4">
                  <c:v>73.650000000000006</c:v>
                </c:pt>
              </c:numCache>
            </c:numRef>
          </c:val>
        </c:ser>
        <c:dLbls>
          <c:showLegendKey val="0"/>
          <c:showVal val="0"/>
          <c:showCatName val="0"/>
          <c:showSerName val="0"/>
          <c:showPercent val="0"/>
          <c:showBubbleSize val="0"/>
        </c:dLbls>
        <c:gapWidth val="150"/>
        <c:axId val="72136576"/>
        <c:axId val="7213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72136576"/>
        <c:axId val="72139904"/>
      </c:lineChart>
      <c:dateAx>
        <c:axId val="72136576"/>
        <c:scaling>
          <c:orientation val="minMax"/>
        </c:scaling>
        <c:delete val="1"/>
        <c:axPos val="b"/>
        <c:numFmt formatCode="ge" sourceLinked="1"/>
        <c:majorTickMark val="none"/>
        <c:minorTickMark val="none"/>
        <c:tickLblPos val="none"/>
        <c:crossAx val="72139904"/>
        <c:crosses val="autoZero"/>
        <c:auto val="1"/>
        <c:lblOffset val="100"/>
        <c:baseTimeUnit val="years"/>
      </c:dateAx>
      <c:valAx>
        <c:axId val="7213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3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166400"/>
        <c:axId val="9394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166400"/>
        <c:axId val="93940736"/>
      </c:lineChart>
      <c:dateAx>
        <c:axId val="72166400"/>
        <c:scaling>
          <c:orientation val="minMax"/>
        </c:scaling>
        <c:delete val="1"/>
        <c:axPos val="b"/>
        <c:numFmt formatCode="ge" sourceLinked="1"/>
        <c:majorTickMark val="none"/>
        <c:minorTickMark val="none"/>
        <c:tickLblPos val="none"/>
        <c:crossAx val="93940736"/>
        <c:crosses val="autoZero"/>
        <c:auto val="1"/>
        <c:lblOffset val="100"/>
        <c:baseTimeUnit val="years"/>
      </c:dateAx>
      <c:valAx>
        <c:axId val="9394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6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0953856"/>
        <c:axId val="14371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0953856"/>
        <c:axId val="143712640"/>
      </c:lineChart>
      <c:dateAx>
        <c:axId val="140953856"/>
        <c:scaling>
          <c:orientation val="minMax"/>
        </c:scaling>
        <c:delete val="1"/>
        <c:axPos val="b"/>
        <c:numFmt formatCode="ge" sourceLinked="1"/>
        <c:majorTickMark val="none"/>
        <c:minorTickMark val="none"/>
        <c:tickLblPos val="none"/>
        <c:crossAx val="143712640"/>
        <c:crosses val="autoZero"/>
        <c:auto val="1"/>
        <c:lblOffset val="100"/>
        <c:baseTimeUnit val="years"/>
      </c:dateAx>
      <c:valAx>
        <c:axId val="14371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509760"/>
        <c:axId val="14558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509760"/>
        <c:axId val="145581568"/>
      </c:lineChart>
      <c:dateAx>
        <c:axId val="145509760"/>
        <c:scaling>
          <c:orientation val="minMax"/>
        </c:scaling>
        <c:delete val="1"/>
        <c:axPos val="b"/>
        <c:numFmt formatCode="ge" sourceLinked="1"/>
        <c:majorTickMark val="none"/>
        <c:minorTickMark val="none"/>
        <c:tickLblPos val="none"/>
        <c:crossAx val="145581568"/>
        <c:crosses val="autoZero"/>
        <c:auto val="1"/>
        <c:lblOffset val="100"/>
        <c:baseTimeUnit val="years"/>
      </c:dateAx>
      <c:valAx>
        <c:axId val="14558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0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986112"/>
        <c:axId val="3898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986112"/>
        <c:axId val="38987648"/>
      </c:lineChart>
      <c:dateAx>
        <c:axId val="38986112"/>
        <c:scaling>
          <c:orientation val="minMax"/>
        </c:scaling>
        <c:delete val="1"/>
        <c:axPos val="b"/>
        <c:numFmt formatCode="ge" sourceLinked="1"/>
        <c:majorTickMark val="none"/>
        <c:minorTickMark val="none"/>
        <c:tickLblPos val="none"/>
        <c:crossAx val="38987648"/>
        <c:crosses val="autoZero"/>
        <c:auto val="1"/>
        <c:lblOffset val="100"/>
        <c:baseTimeUnit val="years"/>
      </c:dateAx>
      <c:valAx>
        <c:axId val="3898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8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967.9</c:v>
                </c:pt>
                <c:pt idx="1">
                  <c:v>1001.44</c:v>
                </c:pt>
                <c:pt idx="2">
                  <c:v>1076.43</c:v>
                </c:pt>
                <c:pt idx="3">
                  <c:v>1232.69</c:v>
                </c:pt>
                <c:pt idx="4">
                  <c:v>1292.32</c:v>
                </c:pt>
              </c:numCache>
            </c:numRef>
          </c:val>
        </c:ser>
        <c:dLbls>
          <c:showLegendKey val="0"/>
          <c:showVal val="0"/>
          <c:showCatName val="0"/>
          <c:showSerName val="0"/>
          <c:showPercent val="0"/>
          <c:showBubbleSize val="0"/>
        </c:dLbls>
        <c:gapWidth val="150"/>
        <c:axId val="39128064"/>
        <c:axId val="3913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39128064"/>
        <c:axId val="39138432"/>
      </c:lineChart>
      <c:dateAx>
        <c:axId val="39128064"/>
        <c:scaling>
          <c:orientation val="minMax"/>
        </c:scaling>
        <c:delete val="1"/>
        <c:axPos val="b"/>
        <c:numFmt formatCode="ge" sourceLinked="1"/>
        <c:majorTickMark val="none"/>
        <c:minorTickMark val="none"/>
        <c:tickLblPos val="none"/>
        <c:crossAx val="39138432"/>
        <c:crosses val="autoZero"/>
        <c:auto val="1"/>
        <c:lblOffset val="100"/>
        <c:baseTimeUnit val="years"/>
      </c:dateAx>
      <c:valAx>
        <c:axId val="3913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2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66.37</c:v>
                </c:pt>
                <c:pt idx="1">
                  <c:v>56.61</c:v>
                </c:pt>
                <c:pt idx="2">
                  <c:v>55.96</c:v>
                </c:pt>
                <c:pt idx="3">
                  <c:v>62.65</c:v>
                </c:pt>
                <c:pt idx="4">
                  <c:v>61.5</c:v>
                </c:pt>
              </c:numCache>
            </c:numRef>
          </c:val>
        </c:ser>
        <c:dLbls>
          <c:showLegendKey val="0"/>
          <c:showVal val="0"/>
          <c:showCatName val="0"/>
          <c:showSerName val="0"/>
          <c:showPercent val="0"/>
          <c:showBubbleSize val="0"/>
        </c:dLbls>
        <c:gapWidth val="150"/>
        <c:axId val="39147776"/>
        <c:axId val="3914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39147776"/>
        <c:axId val="39149952"/>
      </c:lineChart>
      <c:dateAx>
        <c:axId val="39147776"/>
        <c:scaling>
          <c:orientation val="minMax"/>
        </c:scaling>
        <c:delete val="1"/>
        <c:axPos val="b"/>
        <c:numFmt formatCode="ge" sourceLinked="1"/>
        <c:majorTickMark val="none"/>
        <c:minorTickMark val="none"/>
        <c:tickLblPos val="none"/>
        <c:crossAx val="39149952"/>
        <c:crosses val="autoZero"/>
        <c:auto val="1"/>
        <c:lblOffset val="100"/>
        <c:baseTimeUnit val="years"/>
      </c:dateAx>
      <c:valAx>
        <c:axId val="3914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4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192.96</c:v>
                </c:pt>
                <c:pt idx="1">
                  <c:v>233.65</c:v>
                </c:pt>
                <c:pt idx="2">
                  <c:v>234.05</c:v>
                </c:pt>
                <c:pt idx="3">
                  <c:v>211.91</c:v>
                </c:pt>
                <c:pt idx="4">
                  <c:v>215.67</c:v>
                </c:pt>
              </c:numCache>
            </c:numRef>
          </c:val>
        </c:ser>
        <c:dLbls>
          <c:showLegendKey val="0"/>
          <c:showVal val="0"/>
          <c:showCatName val="0"/>
          <c:showSerName val="0"/>
          <c:showPercent val="0"/>
          <c:showBubbleSize val="0"/>
        </c:dLbls>
        <c:gapWidth val="150"/>
        <c:axId val="39167872"/>
        <c:axId val="3917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39167872"/>
        <c:axId val="39170048"/>
      </c:lineChart>
      <c:dateAx>
        <c:axId val="39167872"/>
        <c:scaling>
          <c:orientation val="minMax"/>
        </c:scaling>
        <c:delete val="1"/>
        <c:axPos val="b"/>
        <c:numFmt formatCode="ge" sourceLinked="1"/>
        <c:majorTickMark val="none"/>
        <c:minorTickMark val="none"/>
        <c:tickLblPos val="none"/>
        <c:crossAx val="39170048"/>
        <c:crosses val="autoZero"/>
        <c:auto val="1"/>
        <c:lblOffset val="100"/>
        <c:baseTimeUnit val="years"/>
      </c:dateAx>
      <c:valAx>
        <c:axId val="3917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6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福島県　只見町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123</v>
      </c>
      <c r="AE8" s="50"/>
      <c r="AF8" s="50"/>
      <c r="AG8" s="50"/>
      <c r="AH8" s="50"/>
      <c r="AI8" s="50"/>
      <c r="AJ8" s="50"/>
      <c r="AK8" s="2"/>
      <c r="AL8" s="51">
        <f>データ!$R$6</f>
        <v>4512</v>
      </c>
      <c r="AM8" s="51"/>
      <c r="AN8" s="51"/>
      <c r="AO8" s="51"/>
      <c r="AP8" s="51"/>
      <c r="AQ8" s="51"/>
      <c r="AR8" s="51"/>
      <c r="AS8" s="51"/>
      <c r="AT8" s="46">
        <f>データ!$S$6</f>
        <v>747.56</v>
      </c>
      <c r="AU8" s="46"/>
      <c r="AV8" s="46"/>
      <c r="AW8" s="46"/>
      <c r="AX8" s="46"/>
      <c r="AY8" s="46"/>
      <c r="AZ8" s="46"/>
      <c r="BA8" s="46"/>
      <c r="BB8" s="46">
        <f>データ!$T$6</f>
        <v>6.04</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90.3</v>
      </c>
      <c r="Q10" s="46"/>
      <c r="R10" s="46"/>
      <c r="S10" s="46"/>
      <c r="T10" s="46"/>
      <c r="U10" s="46"/>
      <c r="V10" s="46"/>
      <c r="W10" s="51">
        <f>データ!$Q$6</f>
        <v>2370</v>
      </c>
      <c r="X10" s="51"/>
      <c r="Y10" s="51"/>
      <c r="Z10" s="51"/>
      <c r="AA10" s="51"/>
      <c r="AB10" s="51"/>
      <c r="AC10" s="51"/>
      <c r="AD10" s="2"/>
      <c r="AE10" s="2"/>
      <c r="AF10" s="2"/>
      <c r="AG10" s="2"/>
      <c r="AH10" s="2"/>
      <c r="AI10" s="2"/>
      <c r="AJ10" s="2"/>
      <c r="AK10" s="2"/>
      <c r="AL10" s="51">
        <f>データ!$U$6</f>
        <v>4011</v>
      </c>
      <c r="AM10" s="51"/>
      <c r="AN10" s="51"/>
      <c r="AO10" s="51"/>
      <c r="AP10" s="51"/>
      <c r="AQ10" s="51"/>
      <c r="AR10" s="51"/>
      <c r="AS10" s="51"/>
      <c r="AT10" s="46">
        <f>データ!$V$6</f>
        <v>11.71</v>
      </c>
      <c r="AU10" s="46"/>
      <c r="AV10" s="46"/>
      <c r="AW10" s="46"/>
      <c r="AX10" s="46"/>
      <c r="AY10" s="46"/>
      <c r="AZ10" s="46"/>
      <c r="BA10" s="46"/>
      <c r="BB10" s="46">
        <f>データ!$W$6</f>
        <v>342.53</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121</v>
      </c>
      <c r="BM47" s="78"/>
      <c r="BN47" s="78"/>
      <c r="BO47" s="78"/>
      <c r="BP47" s="78"/>
      <c r="BQ47" s="78"/>
      <c r="BR47" s="78"/>
      <c r="BS47" s="78"/>
      <c r="BT47" s="78"/>
      <c r="BU47" s="78"/>
      <c r="BV47" s="78"/>
      <c r="BW47" s="78"/>
      <c r="BX47" s="78"/>
      <c r="BY47" s="78"/>
      <c r="BZ47" s="79"/>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6"/>
      <c r="X3" s="90" t="s">
        <v>65</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66</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9" t="s">
        <v>67</v>
      </c>
      <c r="B4" s="31"/>
      <c r="C4" s="31"/>
      <c r="D4" s="31"/>
      <c r="E4" s="31"/>
      <c r="F4" s="31"/>
      <c r="G4" s="31"/>
      <c r="H4" s="87"/>
      <c r="I4" s="88"/>
      <c r="J4" s="88"/>
      <c r="K4" s="88"/>
      <c r="L4" s="88"/>
      <c r="M4" s="88"/>
      <c r="N4" s="88"/>
      <c r="O4" s="88"/>
      <c r="P4" s="88"/>
      <c r="Q4" s="88"/>
      <c r="R4" s="88"/>
      <c r="S4" s="88"/>
      <c r="T4" s="88"/>
      <c r="U4" s="88"/>
      <c r="V4" s="88"/>
      <c r="W4" s="89"/>
      <c r="X4" s="83" t="s">
        <v>68</v>
      </c>
      <c r="Y4" s="83"/>
      <c r="Z4" s="83"/>
      <c r="AA4" s="83"/>
      <c r="AB4" s="83"/>
      <c r="AC4" s="83"/>
      <c r="AD4" s="83"/>
      <c r="AE4" s="83"/>
      <c r="AF4" s="83"/>
      <c r="AG4" s="83"/>
      <c r="AH4" s="83"/>
      <c r="AI4" s="83" t="s">
        <v>69</v>
      </c>
      <c r="AJ4" s="83"/>
      <c r="AK4" s="83"/>
      <c r="AL4" s="83"/>
      <c r="AM4" s="83"/>
      <c r="AN4" s="83"/>
      <c r="AO4" s="83"/>
      <c r="AP4" s="83"/>
      <c r="AQ4" s="83"/>
      <c r="AR4" s="83"/>
      <c r="AS4" s="83"/>
      <c r="AT4" s="83" t="s">
        <v>70</v>
      </c>
      <c r="AU4" s="83"/>
      <c r="AV4" s="83"/>
      <c r="AW4" s="83"/>
      <c r="AX4" s="83"/>
      <c r="AY4" s="83"/>
      <c r="AZ4" s="83"/>
      <c r="BA4" s="83"/>
      <c r="BB4" s="83"/>
      <c r="BC4" s="83"/>
      <c r="BD4" s="83"/>
      <c r="BE4" s="83" t="s">
        <v>71</v>
      </c>
      <c r="BF4" s="83"/>
      <c r="BG4" s="83"/>
      <c r="BH4" s="83"/>
      <c r="BI4" s="83"/>
      <c r="BJ4" s="83"/>
      <c r="BK4" s="83"/>
      <c r="BL4" s="83"/>
      <c r="BM4" s="83"/>
      <c r="BN4" s="83"/>
      <c r="BO4" s="83"/>
      <c r="BP4" s="83" t="s">
        <v>72</v>
      </c>
      <c r="BQ4" s="83"/>
      <c r="BR4" s="83"/>
      <c r="BS4" s="83"/>
      <c r="BT4" s="83"/>
      <c r="BU4" s="83"/>
      <c r="BV4" s="83"/>
      <c r="BW4" s="83"/>
      <c r="BX4" s="83"/>
      <c r="BY4" s="83"/>
      <c r="BZ4" s="83"/>
      <c r="CA4" s="83" t="s">
        <v>73</v>
      </c>
      <c r="CB4" s="83"/>
      <c r="CC4" s="83"/>
      <c r="CD4" s="83"/>
      <c r="CE4" s="83"/>
      <c r="CF4" s="83"/>
      <c r="CG4" s="83"/>
      <c r="CH4" s="83"/>
      <c r="CI4" s="83"/>
      <c r="CJ4" s="83"/>
      <c r="CK4" s="83"/>
      <c r="CL4" s="83" t="s">
        <v>74</v>
      </c>
      <c r="CM4" s="83"/>
      <c r="CN4" s="83"/>
      <c r="CO4" s="83"/>
      <c r="CP4" s="83"/>
      <c r="CQ4" s="83"/>
      <c r="CR4" s="83"/>
      <c r="CS4" s="83"/>
      <c r="CT4" s="83"/>
      <c r="CU4" s="83"/>
      <c r="CV4" s="83"/>
      <c r="CW4" s="83" t="s">
        <v>75</v>
      </c>
      <c r="CX4" s="83"/>
      <c r="CY4" s="83"/>
      <c r="CZ4" s="83"/>
      <c r="DA4" s="83"/>
      <c r="DB4" s="83"/>
      <c r="DC4" s="83"/>
      <c r="DD4" s="83"/>
      <c r="DE4" s="83"/>
      <c r="DF4" s="83"/>
      <c r="DG4" s="83"/>
      <c r="DH4" s="83" t="s">
        <v>76</v>
      </c>
      <c r="DI4" s="83"/>
      <c r="DJ4" s="83"/>
      <c r="DK4" s="83"/>
      <c r="DL4" s="83"/>
      <c r="DM4" s="83"/>
      <c r="DN4" s="83"/>
      <c r="DO4" s="83"/>
      <c r="DP4" s="83"/>
      <c r="DQ4" s="83"/>
      <c r="DR4" s="83"/>
      <c r="DS4" s="83" t="s">
        <v>77</v>
      </c>
      <c r="DT4" s="83"/>
      <c r="DU4" s="83"/>
      <c r="DV4" s="83"/>
      <c r="DW4" s="83"/>
      <c r="DX4" s="83"/>
      <c r="DY4" s="83"/>
      <c r="DZ4" s="83"/>
      <c r="EA4" s="83"/>
      <c r="EB4" s="83"/>
      <c r="EC4" s="83"/>
      <c r="ED4" s="83" t="s">
        <v>78</v>
      </c>
      <c r="EE4" s="83"/>
      <c r="EF4" s="83"/>
      <c r="EG4" s="83"/>
      <c r="EH4" s="83"/>
      <c r="EI4" s="83"/>
      <c r="EJ4" s="83"/>
      <c r="EK4" s="83"/>
      <c r="EL4" s="83"/>
      <c r="EM4" s="83"/>
      <c r="EN4" s="83"/>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73679</v>
      </c>
      <c r="D6" s="34">
        <f t="shared" si="3"/>
        <v>47</v>
      </c>
      <c r="E6" s="34">
        <f t="shared" si="3"/>
        <v>1</v>
      </c>
      <c r="F6" s="34">
        <f t="shared" si="3"/>
        <v>0</v>
      </c>
      <c r="G6" s="34">
        <f t="shared" si="3"/>
        <v>0</v>
      </c>
      <c r="H6" s="34" t="str">
        <f t="shared" si="3"/>
        <v>福島県　只見町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90.3</v>
      </c>
      <c r="Q6" s="35">
        <f t="shared" si="3"/>
        <v>2370</v>
      </c>
      <c r="R6" s="35">
        <f t="shared" si="3"/>
        <v>4512</v>
      </c>
      <c r="S6" s="35">
        <f t="shared" si="3"/>
        <v>747.56</v>
      </c>
      <c r="T6" s="35">
        <f t="shared" si="3"/>
        <v>6.04</v>
      </c>
      <c r="U6" s="35">
        <f t="shared" si="3"/>
        <v>4011</v>
      </c>
      <c r="V6" s="35">
        <f t="shared" si="3"/>
        <v>11.71</v>
      </c>
      <c r="W6" s="35">
        <f t="shared" si="3"/>
        <v>342.53</v>
      </c>
      <c r="X6" s="36">
        <f>IF(X7="",NA(),X7)</f>
        <v>73.64</v>
      </c>
      <c r="Y6" s="36">
        <f t="shared" ref="Y6:AG6" si="4">IF(Y7="",NA(),Y7)</f>
        <v>74.33</v>
      </c>
      <c r="Z6" s="36">
        <f t="shared" si="4"/>
        <v>69.27</v>
      </c>
      <c r="AA6" s="36">
        <f t="shared" si="4"/>
        <v>72.790000000000006</v>
      </c>
      <c r="AB6" s="36">
        <f t="shared" si="4"/>
        <v>73.650000000000006</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967.9</v>
      </c>
      <c r="BF6" s="36">
        <f t="shared" ref="BF6:BN6" si="7">IF(BF7="",NA(),BF7)</f>
        <v>1001.44</v>
      </c>
      <c r="BG6" s="36">
        <f t="shared" si="7"/>
        <v>1076.43</v>
      </c>
      <c r="BH6" s="36">
        <f t="shared" si="7"/>
        <v>1232.69</v>
      </c>
      <c r="BI6" s="36">
        <f t="shared" si="7"/>
        <v>1292.32</v>
      </c>
      <c r="BJ6" s="36">
        <f t="shared" si="7"/>
        <v>1108.26</v>
      </c>
      <c r="BK6" s="36">
        <f t="shared" si="7"/>
        <v>1113.76</v>
      </c>
      <c r="BL6" s="36">
        <f t="shared" si="7"/>
        <v>1125.69</v>
      </c>
      <c r="BM6" s="36">
        <f t="shared" si="7"/>
        <v>1134.67</v>
      </c>
      <c r="BN6" s="36">
        <f t="shared" si="7"/>
        <v>1144.79</v>
      </c>
      <c r="BO6" s="35" t="str">
        <f>IF(BO7="","",IF(BO7="-","【-】","【"&amp;SUBSTITUTE(TEXT(BO7,"#,##0.00"),"-","△")&amp;"】"))</f>
        <v>【1,280.76】</v>
      </c>
      <c r="BP6" s="36">
        <f>IF(BP7="",NA(),BP7)</f>
        <v>66.37</v>
      </c>
      <c r="BQ6" s="36">
        <f t="shared" ref="BQ6:BY6" si="8">IF(BQ7="",NA(),BQ7)</f>
        <v>56.61</v>
      </c>
      <c r="BR6" s="36">
        <f t="shared" si="8"/>
        <v>55.96</v>
      </c>
      <c r="BS6" s="36">
        <f t="shared" si="8"/>
        <v>62.65</v>
      </c>
      <c r="BT6" s="36">
        <f t="shared" si="8"/>
        <v>61.5</v>
      </c>
      <c r="BU6" s="36">
        <f t="shared" si="8"/>
        <v>19.77</v>
      </c>
      <c r="BV6" s="36">
        <f t="shared" si="8"/>
        <v>34.25</v>
      </c>
      <c r="BW6" s="36">
        <f t="shared" si="8"/>
        <v>46.48</v>
      </c>
      <c r="BX6" s="36">
        <f t="shared" si="8"/>
        <v>40.6</v>
      </c>
      <c r="BY6" s="36">
        <f t="shared" si="8"/>
        <v>56.04</v>
      </c>
      <c r="BZ6" s="35" t="str">
        <f>IF(BZ7="","",IF(BZ7="-","【-】","【"&amp;SUBSTITUTE(TEXT(BZ7,"#,##0.00"),"-","△")&amp;"】"))</f>
        <v>【53.06】</v>
      </c>
      <c r="CA6" s="36">
        <f>IF(CA7="",NA(),CA7)</f>
        <v>192.96</v>
      </c>
      <c r="CB6" s="36">
        <f t="shared" ref="CB6:CJ6" si="9">IF(CB7="",NA(),CB7)</f>
        <v>233.65</v>
      </c>
      <c r="CC6" s="36">
        <f t="shared" si="9"/>
        <v>234.05</v>
      </c>
      <c r="CD6" s="36">
        <f t="shared" si="9"/>
        <v>211.91</v>
      </c>
      <c r="CE6" s="36">
        <f t="shared" si="9"/>
        <v>215.67</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71.11</v>
      </c>
      <c r="CM6" s="36">
        <f t="shared" ref="CM6:CU6" si="10">IF(CM7="",NA(),CM7)</f>
        <v>69.19</v>
      </c>
      <c r="CN6" s="36">
        <f t="shared" si="10"/>
        <v>77.22</v>
      </c>
      <c r="CO6" s="36">
        <f t="shared" si="10"/>
        <v>54.92</v>
      </c>
      <c r="CP6" s="36">
        <f t="shared" si="10"/>
        <v>72.84</v>
      </c>
      <c r="CQ6" s="36">
        <f t="shared" si="10"/>
        <v>57.17</v>
      </c>
      <c r="CR6" s="36">
        <f t="shared" si="10"/>
        <v>57.55</v>
      </c>
      <c r="CS6" s="36">
        <f t="shared" si="10"/>
        <v>57.43</v>
      </c>
      <c r="CT6" s="36">
        <f t="shared" si="10"/>
        <v>57.29</v>
      </c>
      <c r="CU6" s="36">
        <f t="shared" si="10"/>
        <v>55.9</v>
      </c>
      <c r="CV6" s="35" t="str">
        <f>IF(CV7="","",IF(CV7="-","【-】","【"&amp;SUBSTITUTE(TEXT(CV7,"#,##0.00"),"-","△")&amp;"】"))</f>
        <v>【56.28】</v>
      </c>
      <c r="CW6" s="36">
        <f>IF(CW7="",NA(),CW7)</f>
        <v>69.41</v>
      </c>
      <c r="CX6" s="36">
        <f t="shared" ref="CX6:DF6" si="11">IF(CX7="",NA(),CX7)</f>
        <v>66.569999999999993</v>
      </c>
      <c r="CY6" s="36">
        <f t="shared" si="11"/>
        <v>59.74</v>
      </c>
      <c r="CZ6" s="36">
        <f t="shared" si="11"/>
        <v>82.21</v>
      </c>
      <c r="DA6" s="36">
        <f t="shared" si="11"/>
        <v>60.95</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1.1299999999999999</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73679</v>
      </c>
      <c r="D7" s="38">
        <v>47</v>
      </c>
      <c r="E7" s="38">
        <v>1</v>
      </c>
      <c r="F7" s="38">
        <v>0</v>
      </c>
      <c r="G7" s="38">
        <v>0</v>
      </c>
      <c r="H7" s="38" t="s">
        <v>108</v>
      </c>
      <c r="I7" s="38" t="s">
        <v>109</v>
      </c>
      <c r="J7" s="38" t="s">
        <v>110</v>
      </c>
      <c r="K7" s="38" t="s">
        <v>111</v>
      </c>
      <c r="L7" s="38" t="s">
        <v>112</v>
      </c>
      <c r="M7" s="38"/>
      <c r="N7" s="39" t="s">
        <v>113</v>
      </c>
      <c r="O7" s="39" t="s">
        <v>114</v>
      </c>
      <c r="P7" s="39">
        <v>90.3</v>
      </c>
      <c r="Q7" s="39">
        <v>2370</v>
      </c>
      <c r="R7" s="39">
        <v>4512</v>
      </c>
      <c r="S7" s="39">
        <v>747.56</v>
      </c>
      <c r="T7" s="39">
        <v>6.04</v>
      </c>
      <c r="U7" s="39">
        <v>4011</v>
      </c>
      <c r="V7" s="39">
        <v>11.71</v>
      </c>
      <c r="W7" s="39">
        <v>342.53</v>
      </c>
      <c r="X7" s="39">
        <v>73.64</v>
      </c>
      <c r="Y7" s="39">
        <v>74.33</v>
      </c>
      <c r="Z7" s="39">
        <v>69.27</v>
      </c>
      <c r="AA7" s="39">
        <v>72.790000000000006</v>
      </c>
      <c r="AB7" s="39">
        <v>73.650000000000006</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967.9</v>
      </c>
      <c r="BF7" s="39">
        <v>1001.44</v>
      </c>
      <c r="BG7" s="39">
        <v>1076.43</v>
      </c>
      <c r="BH7" s="39">
        <v>1232.69</v>
      </c>
      <c r="BI7" s="39">
        <v>1292.32</v>
      </c>
      <c r="BJ7" s="39">
        <v>1108.26</v>
      </c>
      <c r="BK7" s="39">
        <v>1113.76</v>
      </c>
      <c r="BL7" s="39">
        <v>1125.69</v>
      </c>
      <c r="BM7" s="39">
        <v>1134.67</v>
      </c>
      <c r="BN7" s="39">
        <v>1144.79</v>
      </c>
      <c r="BO7" s="39">
        <v>1280.76</v>
      </c>
      <c r="BP7" s="39">
        <v>66.37</v>
      </c>
      <c r="BQ7" s="39">
        <v>56.61</v>
      </c>
      <c r="BR7" s="39">
        <v>55.96</v>
      </c>
      <c r="BS7" s="39">
        <v>62.65</v>
      </c>
      <c r="BT7" s="39">
        <v>61.5</v>
      </c>
      <c r="BU7" s="39">
        <v>19.77</v>
      </c>
      <c r="BV7" s="39">
        <v>34.25</v>
      </c>
      <c r="BW7" s="39">
        <v>46.48</v>
      </c>
      <c r="BX7" s="39">
        <v>40.6</v>
      </c>
      <c r="BY7" s="39">
        <v>56.04</v>
      </c>
      <c r="BZ7" s="39">
        <v>53.06</v>
      </c>
      <c r="CA7" s="39">
        <v>192.96</v>
      </c>
      <c r="CB7" s="39">
        <v>233.65</v>
      </c>
      <c r="CC7" s="39">
        <v>234.05</v>
      </c>
      <c r="CD7" s="39">
        <v>211.91</v>
      </c>
      <c r="CE7" s="39">
        <v>215.67</v>
      </c>
      <c r="CF7" s="39">
        <v>878.73</v>
      </c>
      <c r="CG7" s="39">
        <v>501.18</v>
      </c>
      <c r="CH7" s="39">
        <v>376.61</v>
      </c>
      <c r="CI7" s="39">
        <v>440.03</v>
      </c>
      <c r="CJ7" s="39">
        <v>304.35000000000002</v>
      </c>
      <c r="CK7" s="39">
        <v>314.83</v>
      </c>
      <c r="CL7" s="39">
        <v>71.11</v>
      </c>
      <c r="CM7" s="39">
        <v>69.19</v>
      </c>
      <c r="CN7" s="39">
        <v>77.22</v>
      </c>
      <c r="CO7" s="39">
        <v>54.92</v>
      </c>
      <c r="CP7" s="39">
        <v>72.84</v>
      </c>
      <c r="CQ7" s="39">
        <v>57.17</v>
      </c>
      <c r="CR7" s="39">
        <v>57.55</v>
      </c>
      <c r="CS7" s="39">
        <v>57.43</v>
      </c>
      <c r="CT7" s="39">
        <v>57.29</v>
      </c>
      <c r="CU7" s="39">
        <v>55.9</v>
      </c>
      <c r="CV7" s="39">
        <v>56.28</v>
      </c>
      <c r="CW7" s="39">
        <v>69.41</v>
      </c>
      <c r="CX7" s="39">
        <v>66.569999999999993</v>
      </c>
      <c r="CY7" s="39">
        <v>59.74</v>
      </c>
      <c r="CZ7" s="39">
        <v>82.21</v>
      </c>
      <c r="DA7" s="39">
        <v>60.95</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1.1299999999999999</v>
      </c>
      <c r="EG7" s="39">
        <v>0</v>
      </c>
      <c r="EH7" s="39">
        <v>0</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2018-01-30T04:28:14Z</cp:lastPrinted>
  <dcterms:created xsi:type="dcterms:W3CDTF">2017-12-25T01:41:51Z</dcterms:created>
  <dcterms:modified xsi:type="dcterms:W3CDTF">2018-02-26T04:17:43Z</dcterms:modified>
  <cp:category/>
</cp:coreProperties>
</file>