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20610" windowHeight="940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<sst xmlns="http://schemas.openxmlformats.org/spreadsheetml/2006/main" count="232" uniqueCount="120">
  <si>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</si>
  <si>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</si>
  <si>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</si>
  <si>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</si>
  <si>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</si>
  <si>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</si>
  <si>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</si>
  <si>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</si>
  <si>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</si>
  <si>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</si>
  <si>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</si>
  <si>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</si>
  <si>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</si>
  <si>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</si>
  <si>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</si>
  <si>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</si>
  <si>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</si>
  <si>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</si>
  <si>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</si>
  <si>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</si>
  <si>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</si>
  <si>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</si>
  <si>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</si>
  <si>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</si>
  <si>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</si>
  <si>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</si>
  <si>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</si>
  <si>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</si>
  <si>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</si>
  <si>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</si>
  <si>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</si>
  <si>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</si>
  <si>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</si>
  <si>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</si>
  <si>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</si>
  <si>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</si>
  <si>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</si>
  <si>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</si>
  <si>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</si>
  <si>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</si>
  <si>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</si>
  <si>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</si>
  <si>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</si>
  <si>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</si>
  <si>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</si>
  <si>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</si>
  <si>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</si>
  <si>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</si>
  <si>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</si>
  <si>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</si>
  <si>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</si>
  <si>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</si>
  <si>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</si>
  <si>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</si>
  <si>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</si>
  <si>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</si>
  <si>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</si>
  <si>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</si>
  <si>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</si>
  <si>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</si>
  <si>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</si>
  <si>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</si>
  <si>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</si>
  <si>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</si>
  <si>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</si>
  <si>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</si>
  <si>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</si>
  <si>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</si>
  <si>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</si>
  <si>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</si>
  <si>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</si>
  <si>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</si>
  <si>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</si>
  <si>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</si>
  <si>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</si>
  <si>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</si>
  <si>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</si>
  <si>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</si>
  <si>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</si>
  <si>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</si>
  <si>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</si>
  <si>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</si>
  <si>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</si>
  <si>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</si>
  <si>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</si>
  <si>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</si>
  <si>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</si>
  <si>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</si>
  <si>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</si>
  <si>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</si>
  <si>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</si>
  <si>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</si>
  <si>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</si>
  <si>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</si>
  <si>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</si>
  <si>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</si>
  <si>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</si>
  <si>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</si>
  <si>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</si>
  <si>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</si>
  <si>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</si>
  <si>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</si>
  <si>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</si>
  <si>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</si>
  <si>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</si>
  <si>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会津美里町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</si>
  <si>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</si>
  <si>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</si>
  <si>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</si>
  <si>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</si>
  <si>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</si>
  <si>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</si>
  <si>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</si>
  <si>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</si>
  <si>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</si>
  <si>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</si>
  <si>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有形固定資産減価償却率
類似団体平均と同程度の数値となっている。
H26年度以降会計制度改正に伴い当該率が上昇している。
管路経年化率
老朽管更新工事等の実施により、低い比率となっているが、今後老朽管の更新工事が必要となっている。
管路更新率
低い比率となっているが、今後老朽管の更新工事が必要となっているため、財源の確保や経営に与える影響等を踏まえた分析が必要である。</t>
    <phoneticPr fontId="4"/>
  </si>
  <si>
    <t>施設維持管理計画、老朽管更新工事を踏まえた財政計画を策定し、適正な料金、一般会計負担を設定し、経常損失、累積欠損の解消、安定した資金の確保が必要である。</t>
    <phoneticPr fontId="4"/>
  </si>
  <si>
    <t>非設置</t>
    <rPh sb="0" eb="1">
      <t>ヒ</t>
    </rPh>
    <rPh sb="1" eb="3">
      <t>セッチ</t>
    </rPh>
    <phoneticPr fontId="4"/>
  </si>
  <si>
    <t xml:space="preserve">
経常収支比率、累積欠損金比率
料金収入は減少傾向にあるものの、減価償却費・企業債利息の減少により経常利益に転じている。累積欠損金についても、資本剰余金の処分等により減少している。
流動化率
H26年度以降会計制度改正に伴い大幅減少となっている。類似団体と比較し、短期的な債務の支払い能力が下回っている。
企業債残高対給水収益比率
本町の地理的条件等により、広範囲な整備が必要となるため、施設整備に伴う企業債借入額が多額になる傾向にあるが、企業債残高の減少により、当該比率は減少傾向にある。
料金回収率
料金収入により、維持管理経費を賄え切れていない状況であり、また類似団体平均も下回っていが、維持管理経費の改善等により当該比率は上昇傾向にある。
給水原価
地理的条件により、広範囲な施設整備が必要であったため、類似団体を上回る数値となっているが、維持管理経費の改善等により当該比率は近年下降傾向にある。
施設利用率
類似団体平均を下回っている。
一方、最大稼働率については、類似団体と同程度の数値ではあるが、適切な施設規模であるかどうか、検証が必要である。
有収率
類似団体平均を下回っている。
漏水が多く発生していることを示しているが、漏水調査を実施し、漏水箇所の早期発見、改修を実施していることから、近年有収率は上昇傾向にある。</t>
    <rPh sb="210" eb="212">
      <t>タガク</t>
    </rPh>
    <rPh sb="215" eb="217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</si>
</sst>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0.17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38400"/>
        <c:axId val="4924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0.67</c:v>
                </c:pt>
                <c:pt idx="2">
                  <c:v>0.66</c:v>
                </c:pt>
                <c:pt idx="3">
                  <c:v>0.99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38400"/>
        <c:axId val="49240704"/>
      </c:lineChart>
      <c:dateAx>
        <c:axId val="49238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40704"/>
        <c:crosses val="autoZero"/>
        <c:auto val="1"/>
        <c:lblOffset val="100"/>
        <c:baseTimeUnit val="years"/>
      </c:dateAx>
      <c:valAx>
        <c:axId val="4924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3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52.01</c:v>
                </c:pt>
                <c:pt idx="1">
                  <c:v>52.87</c:v>
                </c:pt>
                <c:pt idx="2">
                  <c:v>52.87</c:v>
                </c:pt>
                <c:pt idx="3">
                  <c:v>50.12</c:v>
                </c:pt>
                <c:pt idx="4">
                  <c:v>53.29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06688"/>
        <c:axId val="7230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55.68</c:v>
                </c:pt>
                <c:pt idx="1">
                  <c:v>55.64</c:v>
                </c:pt>
                <c:pt idx="2">
                  <c:v>55.13</c:v>
                </c:pt>
                <c:pt idx="3">
                  <c:v>54.77</c:v>
                </c:pt>
                <c:pt idx="4">
                  <c:v>54.92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06688"/>
        <c:axId val="72308608"/>
      </c:lineChart>
      <c:dateAx>
        <c:axId val="7230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308608"/>
        <c:crosses val="autoZero"/>
        <c:auto val="1"/>
        <c:lblOffset val="100"/>
        <c:baseTimeUnit val="years"/>
      </c:dateAx>
      <c:valAx>
        <c:axId val="7230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30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81.040000000000006</c:v>
                </c:pt>
                <c:pt idx="1">
                  <c:v>76.97</c:v>
                </c:pt>
                <c:pt idx="2">
                  <c:v>79.09</c:v>
                </c:pt>
                <c:pt idx="3">
                  <c:v>81.83</c:v>
                </c:pt>
                <c:pt idx="4">
                  <c:v>76.55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43584"/>
        <c:axId val="7544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83.18</c:v>
                </c:pt>
                <c:pt idx="1">
                  <c:v>83.09</c:v>
                </c:pt>
                <c:pt idx="2">
                  <c:v>83</c:v>
                </c:pt>
                <c:pt idx="3">
                  <c:v>82.89</c:v>
                </c:pt>
                <c:pt idx="4">
                  <c:v>82.66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43584"/>
        <c:axId val="75445760"/>
      </c:lineChart>
      <c:dateAx>
        <c:axId val="7544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445760"/>
        <c:crosses val="autoZero"/>
        <c:auto val="1"/>
        <c:lblOffset val="100"/>
        <c:baseTimeUnit val="years"/>
      </c:dateAx>
      <c:valAx>
        <c:axId val="7544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443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94.14</c:v>
                </c:pt>
                <c:pt idx="1">
                  <c:v>87.05</c:v>
                </c:pt>
                <c:pt idx="2">
                  <c:v>95.48</c:v>
                </c:pt>
                <c:pt idx="3">
                  <c:v>102.73</c:v>
                </c:pt>
                <c:pt idx="4">
                  <c:v>112.07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36576"/>
        <c:axId val="7213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107.57</c:v>
                </c:pt>
                <c:pt idx="1">
                  <c:v>106.55</c:v>
                </c:pt>
                <c:pt idx="2">
                  <c:v>110.01</c:v>
                </c:pt>
                <c:pt idx="3">
                  <c:v>111.21</c:v>
                </c:pt>
                <c:pt idx="4">
                  <c:v>111.71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36576"/>
        <c:axId val="72139904"/>
      </c:lineChart>
      <c:dateAx>
        <c:axId val="7213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39904"/>
        <c:crosses val="autoZero"/>
        <c:auto val="1"/>
        <c:lblOffset val="100"/>
        <c:baseTimeUnit val="years"/>
      </c:dateAx>
      <c:valAx>
        <c:axId val="72139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3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33.01</c:v>
                </c:pt>
                <c:pt idx="1">
                  <c:v>35.03</c:v>
                </c:pt>
                <c:pt idx="2">
                  <c:v>45.92</c:v>
                </c:pt>
                <c:pt idx="3">
                  <c:v>47.48</c:v>
                </c:pt>
                <c:pt idx="4">
                  <c:v>49.33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66400"/>
        <c:axId val="9394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38.07</c:v>
                </c:pt>
                <c:pt idx="1">
                  <c:v>39.06</c:v>
                </c:pt>
                <c:pt idx="2">
                  <c:v>46.66</c:v>
                </c:pt>
                <c:pt idx="3">
                  <c:v>47.46</c:v>
                </c:pt>
                <c:pt idx="4">
                  <c:v>48.49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66400"/>
        <c:axId val="93940736"/>
      </c:lineChart>
      <c:dateAx>
        <c:axId val="7216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40736"/>
        <c:crosses val="autoZero"/>
        <c:auto val="1"/>
        <c:lblOffset val="100"/>
        <c:baseTimeUnit val="years"/>
      </c:dateAx>
      <c:valAx>
        <c:axId val="9394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6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0.2</c:v>
                </c:pt>
                <c:pt idx="1">
                  <c:v>0.17</c:v>
                </c:pt>
                <c:pt idx="2">
                  <c:v>0.17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847680"/>
        <c:axId val="14079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7.73</c:v>
                </c:pt>
                <c:pt idx="1">
                  <c:v>8.8699999999999992</c:v>
                </c:pt>
                <c:pt idx="2">
                  <c:v>9.85</c:v>
                </c:pt>
                <c:pt idx="3">
                  <c:v>9.7100000000000009</c:v>
                </c:pt>
                <c:pt idx="4">
                  <c:v>12.79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47680"/>
        <c:axId val="140797440"/>
      </c:lineChart>
      <c:dateAx>
        <c:axId val="11384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97440"/>
        <c:crosses val="autoZero"/>
        <c:auto val="1"/>
        <c:lblOffset val="100"/>
        <c:baseTimeUnit val="years"/>
      </c:dateAx>
      <c:valAx>
        <c:axId val="14079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84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153.72999999999999</c:v>
                </c:pt>
                <c:pt idx="1">
                  <c:v>174.68</c:v>
                </c:pt>
                <c:pt idx="2">
                  <c:v>125.35</c:v>
                </c:pt>
                <c:pt idx="3">
                  <c:v>35.15</c:v>
                </c:pt>
                <c:pt idx="4">
                  <c:v>21.64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31904"/>
        <c:axId val="14433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9.34</c:v>
                </c:pt>
                <c:pt idx="1">
                  <c:v>9.56</c:v>
                </c:pt>
                <c:pt idx="2">
                  <c:v>2.8</c:v>
                </c:pt>
                <c:pt idx="3">
                  <c:v>1.93</c:v>
                </c:pt>
                <c:pt idx="4">
                  <c:v>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31904"/>
        <c:axId val="144333824"/>
      </c:lineChart>
      <c:dateAx>
        <c:axId val="14433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333824"/>
        <c:crosses val="autoZero"/>
        <c:auto val="1"/>
        <c:lblOffset val="100"/>
        <c:baseTimeUnit val="years"/>
      </c:dateAx>
      <c:valAx>
        <c:axId val="144333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33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1400.22</c:v>
                </c:pt>
                <c:pt idx="1">
                  <c:v>1273.45</c:v>
                </c:pt>
                <c:pt idx="2">
                  <c:v>91.79</c:v>
                </c:pt>
                <c:pt idx="3">
                  <c:v>93.38</c:v>
                </c:pt>
                <c:pt idx="4">
                  <c:v>108.75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50816"/>
        <c:axId val="14565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915.5</c:v>
                </c:pt>
                <c:pt idx="1">
                  <c:v>963.24</c:v>
                </c:pt>
                <c:pt idx="2">
                  <c:v>381.53</c:v>
                </c:pt>
                <c:pt idx="3">
                  <c:v>391.54</c:v>
                </c:pt>
                <c:pt idx="4">
                  <c:v>384.34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50816"/>
        <c:axId val="145652736"/>
      </c:lineChart>
      <c:dateAx>
        <c:axId val="14565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52736"/>
        <c:crosses val="autoZero"/>
        <c:auto val="1"/>
        <c:lblOffset val="100"/>
        <c:baseTimeUnit val="years"/>
      </c:dateAx>
      <c:valAx>
        <c:axId val="145652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65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527.48</c:v>
                </c:pt>
                <c:pt idx="1">
                  <c:v>491.34</c:v>
                </c:pt>
                <c:pt idx="2">
                  <c:v>457.92</c:v>
                </c:pt>
                <c:pt idx="3">
                  <c:v>419.06</c:v>
                </c:pt>
                <c:pt idx="4">
                  <c:v>376.98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76768"/>
        <c:axId val="7217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404.78</c:v>
                </c:pt>
                <c:pt idx="1">
                  <c:v>400.38</c:v>
                </c:pt>
                <c:pt idx="2">
                  <c:v>393.27</c:v>
                </c:pt>
                <c:pt idx="3">
                  <c:v>386.97</c:v>
                </c:pt>
                <c:pt idx="4">
                  <c:v>380.58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76768"/>
        <c:axId val="72178688"/>
      </c:lineChart>
      <c:dateAx>
        <c:axId val="7217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78688"/>
        <c:crosses val="autoZero"/>
        <c:auto val="1"/>
        <c:lblOffset val="100"/>
        <c:baseTimeUnit val="years"/>
      </c:dateAx>
      <c:valAx>
        <c:axId val="72178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7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82.24</c:v>
                </c:pt>
                <c:pt idx="1">
                  <c:v>80.290000000000006</c:v>
                </c:pt>
                <c:pt idx="2">
                  <c:v>88.4</c:v>
                </c:pt>
                <c:pt idx="3">
                  <c:v>91.8</c:v>
                </c:pt>
                <c:pt idx="4">
                  <c:v>94.97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09152"/>
        <c:axId val="7221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98.07</c:v>
                </c:pt>
                <c:pt idx="1">
                  <c:v>96.56</c:v>
                </c:pt>
                <c:pt idx="2">
                  <c:v>100.47</c:v>
                </c:pt>
                <c:pt idx="3">
                  <c:v>101.72</c:v>
                </c:pt>
                <c:pt idx="4">
                  <c:v>102.38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09152"/>
        <c:axId val="72211072"/>
      </c:lineChart>
      <c:dateAx>
        <c:axId val="7220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11072"/>
        <c:crosses val="autoZero"/>
        <c:auto val="1"/>
        <c:lblOffset val="100"/>
        <c:baseTimeUnit val="years"/>
      </c:dateAx>
      <c:valAx>
        <c:axId val="7221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0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266.47000000000003</c:v>
                </c:pt>
                <c:pt idx="1">
                  <c:v>275.04000000000002</c:v>
                </c:pt>
                <c:pt idx="2">
                  <c:v>250.65</c:v>
                </c:pt>
                <c:pt idx="3">
                  <c:v>242.7</c:v>
                </c:pt>
                <c:pt idx="4">
                  <c:v>233.23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90688"/>
        <c:axId val="7229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172.26</c:v>
                </c:pt>
                <c:pt idx="1">
                  <c:v>177.14</c:v>
                </c:pt>
                <c:pt idx="2">
                  <c:v>169.82</c:v>
                </c:pt>
                <c:pt idx="3">
                  <c:v>168.2</c:v>
                </c:pt>
                <c:pt idx="4">
                  <c:v>168.67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90688"/>
        <c:axId val="72292608"/>
      </c:lineChart>
      <c:dateAx>
        <c:axId val="7229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92608"/>
        <c:crosses val="autoZero"/>
        <c:auto val="1"/>
        <c:lblOffset val="100"/>
        <c:baseTimeUnit val="years"/>
      </c:dateAx>
      <c:valAx>
        <c:axId val="7229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9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K13" zoomScaleNormal="100" workbookViewId="0">
      <selection activeCell="B14" sqref="B14:BJ15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5" t="str">
        <f>データ!H6</f>
        <v>福島県　会津美里町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A6</v>
      </c>
      <c r="X8" s="59"/>
      <c r="Y8" s="59"/>
      <c r="Z8" s="59"/>
      <c r="AA8" s="59"/>
      <c r="AB8" s="59"/>
      <c r="AC8" s="59"/>
      <c r="AD8" s="60" t="s">
        <v>118</v>
      </c>
      <c r="AE8" s="60"/>
      <c r="AF8" s="60"/>
      <c r="AG8" s="60"/>
      <c r="AH8" s="60"/>
      <c r="AI8" s="60"/>
      <c r="AJ8" s="60"/>
      <c r="AK8" s="5"/>
      <c r="AL8" s="61">
        <f>データ!$R$6</f>
        <v>21132</v>
      </c>
      <c r="AM8" s="61"/>
      <c r="AN8" s="61"/>
      <c r="AO8" s="61"/>
      <c r="AP8" s="61"/>
      <c r="AQ8" s="61"/>
      <c r="AR8" s="61"/>
      <c r="AS8" s="61"/>
      <c r="AT8" s="51">
        <f>データ!$S$6</f>
        <v>276.33</v>
      </c>
      <c r="AU8" s="52"/>
      <c r="AV8" s="52"/>
      <c r="AW8" s="52"/>
      <c r="AX8" s="52"/>
      <c r="AY8" s="52"/>
      <c r="AZ8" s="52"/>
      <c r="BA8" s="52"/>
      <c r="BB8" s="53">
        <f>データ!$T$6</f>
        <v>76.47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68.239999999999995</v>
      </c>
      <c r="J10" s="52"/>
      <c r="K10" s="52"/>
      <c r="L10" s="52"/>
      <c r="M10" s="52"/>
      <c r="N10" s="52"/>
      <c r="O10" s="64"/>
      <c r="P10" s="53">
        <f>データ!$P$6</f>
        <v>87.92</v>
      </c>
      <c r="Q10" s="53"/>
      <c r="R10" s="53"/>
      <c r="S10" s="53"/>
      <c r="T10" s="53"/>
      <c r="U10" s="53"/>
      <c r="V10" s="53"/>
      <c r="W10" s="61">
        <f>データ!$Q$6</f>
        <v>4298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18422</v>
      </c>
      <c r="AM10" s="61"/>
      <c r="AN10" s="61"/>
      <c r="AO10" s="61"/>
      <c r="AP10" s="61"/>
      <c r="AQ10" s="61"/>
      <c r="AR10" s="61"/>
      <c r="AS10" s="61"/>
      <c r="AT10" s="51">
        <f>データ!$V$6</f>
        <v>46.85</v>
      </c>
      <c r="AU10" s="52"/>
      <c r="AV10" s="52"/>
      <c r="AW10" s="52"/>
      <c r="AX10" s="52"/>
      <c r="AY10" s="52"/>
      <c r="AZ10" s="52"/>
      <c r="BA10" s="52"/>
      <c r="BB10" s="53">
        <f>データ!$W$6</f>
        <v>393.21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119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116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15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15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15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117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 x14ac:dyDescent="0.15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 x14ac:dyDescent="0.15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ColWidth="9"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74471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福島県　会津美里町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>
        <f t="shared" si="3"/>
        <v>0</v>
      </c>
      <c r="N6" s="35" t="str">
        <f t="shared" si="3"/>
        <v>-</v>
      </c>
      <c r="O6" s="35">
        <f t="shared" si="3"/>
        <v>68.239999999999995</v>
      </c>
      <c r="P6" s="35">
        <f t="shared" si="3"/>
        <v>87.92</v>
      </c>
      <c r="Q6" s="35">
        <f t="shared" si="3"/>
        <v>4298</v>
      </c>
      <c r="R6" s="35">
        <f t="shared" si="3"/>
        <v>21132</v>
      </c>
      <c r="S6" s="35">
        <f t="shared" si="3"/>
        <v>276.33</v>
      </c>
      <c r="T6" s="35">
        <f t="shared" si="3"/>
        <v>76.47</v>
      </c>
      <c r="U6" s="35">
        <f t="shared" si="3"/>
        <v>18422</v>
      </c>
      <c r="V6" s="35">
        <f t="shared" si="3"/>
        <v>46.85</v>
      </c>
      <c r="W6" s="35">
        <f t="shared" si="3"/>
        <v>393.21</v>
      </c>
      <c r="X6" s="36">
        <f>IF(X7="",NA(),X7)</f>
        <v>94.14</v>
      </c>
      <c r="Y6" s="36">
        <f t="shared" ref="Y6:AG6" si="4">IF(Y7="",NA(),Y7)</f>
        <v>87.05</v>
      </c>
      <c r="Z6" s="36">
        <f t="shared" si="4"/>
        <v>95.48</v>
      </c>
      <c r="AA6" s="36">
        <f t="shared" si="4"/>
        <v>102.73</v>
      </c>
      <c r="AB6" s="36">
        <f t="shared" si="4"/>
        <v>112.07</v>
      </c>
      <c r="AC6" s="36">
        <f t="shared" si="4"/>
        <v>107.57</v>
      </c>
      <c r="AD6" s="36">
        <f t="shared" si="4"/>
        <v>106.55</v>
      </c>
      <c r="AE6" s="36">
        <f t="shared" si="4"/>
        <v>110.01</v>
      </c>
      <c r="AF6" s="36">
        <f t="shared" si="4"/>
        <v>111.21</v>
      </c>
      <c r="AG6" s="36">
        <f t="shared" si="4"/>
        <v>111.71</v>
      </c>
      <c r="AH6" s="35" t="str">
        <f>IF(AH7="","",IF(AH7="-","【-】","【"&amp;SUBSTITUTE(TEXT(AH7,"#,##0.00"),"-","△")&amp;"】"))</f>
        <v>【114.35】</v>
      </c>
      <c r="AI6" s="36">
        <f>IF(AI7="",NA(),AI7)</f>
        <v>153.72999999999999</v>
      </c>
      <c r="AJ6" s="36">
        <f t="shared" ref="AJ6:AR6" si="5">IF(AJ7="",NA(),AJ7)</f>
        <v>174.68</v>
      </c>
      <c r="AK6" s="36">
        <f t="shared" si="5"/>
        <v>125.35</v>
      </c>
      <c r="AL6" s="36">
        <f t="shared" si="5"/>
        <v>35.15</v>
      </c>
      <c r="AM6" s="36">
        <f t="shared" si="5"/>
        <v>21.64</v>
      </c>
      <c r="AN6" s="36">
        <f t="shared" si="5"/>
        <v>9.34</v>
      </c>
      <c r="AO6" s="36">
        <f t="shared" si="5"/>
        <v>9.56</v>
      </c>
      <c r="AP6" s="36">
        <f t="shared" si="5"/>
        <v>2.8</v>
      </c>
      <c r="AQ6" s="36">
        <f t="shared" si="5"/>
        <v>1.93</v>
      </c>
      <c r="AR6" s="36">
        <f t="shared" si="5"/>
        <v>1.72</v>
      </c>
      <c r="AS6" s="35" t="str">
        <f>IF(AS7="","",IF(AS7="-","【-】","【"&amp;SUBSTITUTE(TEXT(AS7,"#,##0.00"),"-","△")&amp;"】"))</f>
        <v>【0.79】</v>
      </c>
      <c r="AT6" s="36">
        <f>IF(AT7="",NA(),AT7)</f>
        <v>1400.22</v>
      </c>
      <c r="AU6" s="36">
        <f t="shared" ref="AU6:BC6" si="6">IF(AU7="",NA(),AU7)</f>
        <v>1273.45</v>
      </c>
      <c r="AV6" s="36">
        <f t="shared" si="6"/>
        <v>91.79</v>
      </c>
      <c r="AW6" s="36">
        <f t="shared" si="6"/>
        <v>93.38</v>
      </c>
      <c r="AX6" s="36">
        <f t="shared" si="6"/>
        <v>108.75</v>
      </c>
      <c r="AY6" s="36">
        <f t="shared" si="6"/>
        <v>915.5</v>
      </c>
      <c r="AZ6" s="36">
        <f t="shared" si="6"/>
        <v>963.24</v>
      </c>
      <c r="BA6" s="36">
        <f t="shared" si="6"/>
        <v>381.53</v>
      </c>
      <c r="BB6" s="36">
        <f t="shared" si="6"/>
        <v>391.54</v>
      </c>
      <c r="BC6" s="36">
        <f t="shared" si="6"/>
        <v>384.34</v>
      </c>
      <c r="BD6" s="35" t="str">
        <f>IF(BD7="","",IF(BD7="-","【-】","【"&amp;SUBSTITUTE(TEXT(BD7,"#,##0.00"),"-","△")&amp;"】"))</f>
        <v>【262.87】</v>
      </c>
      <c r="BE6" s="36">
        <f>IF(BE7="",NA(),BE7)</f>
        <v>527.48</v>
      </c>
      <c r="BF6" s="36">
        <f t="shared" ref="BF6:BN6" si="7">IF(BF7="",NA(),BF7)</f>
        <v>491.34</v>
      </c>
      <c r="BG6" s="36">
        <f t="shared" si="7"/>
        <v>457.92</v>
      </c>
      <c r="BH6" s="36">
        <f t="shared" si="7"/>
        <v>419.06</v>
      </c>
      <c r="BI6" s="36">
        <f t="shared" si="7"/>
        <v>376.98</v>
      </c>
      <c r="BJ6" s="36">
        <f t="shared" si="7"/>
        <v>404.78</v>
      </c>
      <c r="BK6" s="36">
        <f t="shared" si="7"/>
        <v>400.38</v>
      </c>
      <c r="BL6" s="36">
        <f t="shared" si="7"/>
        <v>393.27</v>
      </c>
      <c r="BM6" s="36">
        <f t="shared" si="7"/>
        <v>386.97</v>
      </c>
      <c r="BN6" s="36">
        <f t="shared" si="7"/>
        <v>380.58</v>
      </c>
      <c r="BO6" s="35" t="str">
        <f>IF(BO7="","",IF(BO7="-","【-】","【"&amp;SUBSTITUTE(TEXT(BO7,"#,##0.00"),"-","△")&amp;"】"))</f>
        <v>【270.87】</v>
      </c>
      <c r="BP6" s="36">
        <f>IF(BP7="",NA(),BP7)</f>
        <v>82.24</v>
      </c>
      <c r="BQ6" s="36">
        <f t="shared" ref="BQ6:BY6" si="8">IF(BQ7="",NA(),BQ7)</f>
        <v>80.290000000000006</v>
      </c>
      <c r="BR6" s="36">
        <f t="shared" si="8"/>
        <v>88.4</v>
      </c>
      <c r="BS6" s="36">
        <f t="shared" si="8"/>
        <v>91.8</v>
      </c>
      <c r="BT6" s="36">
        <f t="shared" si="8"/>
        <v>94.97</v>
      </c>
      <c r="BU6" s="36">
        <f t="shared" si="8"/>
        <v>98.07</v>
      </c>
      <c r="BV6" s="36">
        <f t="shared" si="8"/>
        <v>96.56</v>
      </c>
      <c r="BW6" s="36">
        <f t="shared" si="8"/>
        <v>100.47</v>
      </c>
      <c r="BX6" s="36">
        <f t="shared" si="8"/>
        <v>101.72</v>
      </c>
      <c r="BY6" s="36">
        <f t="shared" si="8"/>
        <v>102.38</v>
      </c>
      <c r="BZ6" s="35" t="str">
        <f>IF(BZ7="","",IF(BZ7="-","【-】","【"&amp;SUBSTITUTE(TEXT(BZ7,"#,##0.00"),"-","△")&amp;"】"))</f>
        <v>【105.59】</v>
      </c>
      <c r="CA6" s="36">
        <f>IF(CA7="",NA(),CA7)</f>
        <v>266.47000000000003</v>
      </c>
      <c r="CB6" s="36">
        <f t="shared" ref="CB6:CJ6" si="9">IF(CB7="",NA(),CB7)</f>
        <v>275.04000000000002</v>
      </c>
      <c r="CC6" s="36">
        <f t="shared" si="9"/>
        <v>250.65</v>
      </c>
      <c r="CD6" s="36">
        <f t="shared" si="9"/>
        <v>242.7</v>
      </c>
      <c r="CE6" s="36">
        <f t="shared" si="9"/>
        <v>233.23</v>
      </c>
      <c r="CF6" s="36">
        <f t="shared" si="9"/>
        <v>172.26</v>
      </c>
      <c r="CG6" s="36">
        <f t="shared" si="9"/>
        <v>177.14</v>
      </c>
      <c r="CH6" s="36">
        <f t="shared" si="9"/>
        <v>169.82</v>
      </c>
      <c r="CI6" s="36">
        <f t="shared" si="9"/>
        <v>168.2</v>
      </c>
      <c r="CJ6" s="36">
        <f t="shared" si="9"/>
        <v>168.67</v>
      </c>
      <c r="CK6" s="35" t="str">
        <f>IF(CK7="","",IF(CK7="-","【-】","【"&amp;SUBSTITUTE(TEXT(CK7,"#,##0.00"),"-","△")&amp;"】"))</f>
        <v>【163.27】</v>
      </c>
      <c r="CL6" s="36">
        <f>IF(CL7="",NA(),CL7)</f>
        <v>52.01</v>
      </c>
      <c r="CM6" s="36">
        <f t="shared" ref="CM6:CU6" si="10">IF(CM7="",NA(),CM7)</f>
        <v>52.87</v>
      </c>
      <c r="CN6" s="36">
        <f t="shared" si="10"/>
        <v>52.87</v>
      </c>
      <c r="CO6" s="36">
        <f t="shared" si="10"/>
        <v>50.12</v>
      </c>
      <c r="CP6" s="36">
        <f t="shared" si="10"/>
        <v>53.29</v>
      </c>
      <c r="CQ6" s="36">
        <f t="shared" si="10"/>
        <v>55.68</v>
      </c>
      <c r="CR6" s="36">
        <f t="shared" si="10"/>
        <v>55.64</v>
      </c>
      <c r="CS6" s="36">
        <f t="shared" si="10"/>
        <v>55.13</v>
      </c>
      <c r="CT6" s="36">
        <f t="shared" si="10"/>
        <v>54.77</v>
      </c>
      <c r="CU6" s="36">
        <f t="shared" si="10"/>
        <v>54.92</v>
      </c>
      <c r="CV6" s="35" t="str">
        <f>IF(CV7="","",IF(CV7="-","【-】","【"&amp;SUBSTITUTE(TEXT(CV7,"#,##0.00"),"-","△")&amp;"】"))</f>
        <v>【59.94】</v>
      </c>
      <c r="CW6" s="36">
        <f>IF(CW7="",NA(),CW7)</f>
        <v>81.040000000000006</v>
      </c>
      <c r="CX6" s="36">
        <f t="shared" ref="CX6:DF6" si="11">IF(CX7="",NA(),CX7)</f>
        <v>76.97</v>
      </c>
      <c r="CY6" s="36">
        <f t="shared" si="11"/>
        <v>79.09</v>
      </c>
      <c r="CZ6" s="36">
        <f t="shared" si="11"/>
        <v>81.83</v>
      </c>
      <c r="DA6" s="36">
        <f t="shared" si="11"/>
        <v>76.55</v>
      </c>
      <c r="DB6" s="36">
        <f t="shared" si="11"/>
        <v>83.18</v>
      </c>
      <c r="DC6" s="36">
        <f t="shared" si="11"/>
        <v>83.09</v>
      </c>
      <c r="DD6" s="36">
        <f t="shared" si="11"/>
        <v>83</v>
      </c>
      <c r="DE6" s="36">
        <f t="shared" si="11"/>
        <v>82.89</v>
      </c>
      <c r="DF6" s="36">
        <f t="shared" si="11"/>
        <v>82.66</v>
      </c>
      <c r="DG6" s="35" t="str">
        <f>IF(DG7="","",IF(DG7="-","【-】","【"&amp;SUBSTITUTE(TEXT(DG7,"#,##0.00"),"-","△")&amp;"】"))</f>
        <v>【90.22】</v>
      </c>
      <c r="DH6" s="36">
        <f>IF(DH7="",NA(),DH7)</f>
        <v>33.01</v>
      </c>
      <c r="DI6" s="36">
        <f t="shared" ref="DI6:DQ6" si="12">IF(DI7="",NA(),DI7)</f>
        <v>35.03</v>
      </c>
      <c r="DJ6" s="36">
        <f t="shared" si="12"/>
        <v>45.92</v>
      </c>
      <c r="DK6" s="36">
        <f t="shared" si="12"/>
        <v>47.48</v>
      </c>
      <c r="DL6" s="36">
        <f t="shared" si="12"/>
        <v>49.33</v>
      </c>
      <c r="DM6" s="36">
        <f t="shared" si="12"/>
        <v>38.07</v>
      </c>
      <c r="DN6" s="36">
        <f t="shared" si="12"/>
        <v>39.06</v>
      </c>
      <c r="DO6" s="36">
        <f t="shared" si="12"/>
        <v>46.66</v>
      </c>
      <c r="DP6" s="36">
        <f t="shared" si="12"/>
        <v>47.46</v>
      </c>
      <c r="DQ6" s="36">
        <f t="shared" si="12"/>
        <v>48.49</v>
      </c>
      <c r="DR6" s="35" t="str">
        <f>IF(DR7="","",IF(DR7="-","【-】","【"&amp;SUBSTITUTE(TEXT(DR7,"#,##0.00"),"-","△")&amp;"】"))</f>
        <v>【47.91】</v>
      </c>
      <c r="DS6" s="36">
        <f>IF(DS7="",NA(),DS7)</f>
        <v>0.2</v>
      </c>
      <c r="DT6" s="36">
        <f t="shared" ref="DT6:EB6" si="13">IF(DT7="",NA(),DT7)</f>
        <v>0.17</v>
      </c>
      <c r="DU6" s="36">
        <f t="shared" si="13"/>
        <v>0.17</v>
      </c>
      <c r="DV6" s="35">
        <f t="shared" si="13"/>
        <v>0</v>
      </c>
      <c r="DW6" s="35">
        <f t="shared" si="13"/>
        <v>0</v>
      </c>
      <c r="DX6" s="36">
        <f t="shared" si="13"/>
        <v>7.73</v>
      </c>
      <c r="DY6" s="36">
        <f t="shared" si="13"/>
        <v>8.8699999999999992</v>
      </c>
      <c r="DZ6" s="36">
        <f t="shared" si="13"/>
        <v>9.85</v>
      </c>
      <c r="EA6" s="36">
        <f t="shared" si="13"/>
        <v>9.7100000000000009</v>
      </c>
      <c r="EB6" s="36">
        <f t="shared" si="13"/>
        <v>12.79</v>
      </c>
      <c r="EC6" s="35" t="str">
        <f>IF(EC7="","",IF(EC7="-","【-】","【"&amp;SUBSTITUTE(TEXT(EC7,"#,##0.00"),"-","△")&amp;"】"))</f>
        <v>【15.00】</v>
      </c>
      <c r="ED6" s="35">
        <f>IF(ED7="",NA(),ED7)</f>
        <v>0</v>
      </c>
      <c r="EE6" s="35">
        <f t="shared" ref="EE6:EM6" si="14">IF(EE7="",NA(),EE7)</f>
        <v>0</v>
      </c>
      <c r="EF6" s="36">
        <f t="shared" si="14"/>
        <v>0.17</v>
      </c>
      <c r="EG6" s="35">
        <f t="shared" si="14"/>
        <v>0</v>
      </c>
      <c r="EH6" s="35">
        <f t="shared" si="14"/>
        <v>0</v>
      </c>
      <c r="EI6" s="36">
        <f t="shared" si="14"/>
        <v>0.67</v>
      </c>
      <c r="EJ6" s="36">
        <f t="shared" si="14"/>
        <v>0.67</v>
      </c>
      <c r="EK6" s="36">
        <f t="shared" si="14"/>
        <v>0.66</v>
      </c>
      <c r="EL6" s="36">
        <f t="shared" si="14"/>
        <v>0.99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74471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68.239999999999995</v>
      </c>
      <c r="P7" s="39">
        <v>87.92</v>
      </c>
      <c r="Q7" s="39">
        <v>4298</v>
      </c>
      <c r="R7" s="39">
        <v>21132</v>
      </c>
      <c r="S7" s="39">
        <v>276.33</v>
      </c>
      <c r="T7" s="39">
        <v>76.47</v>
      </c>
      <c r="U7" s="39">
        <v>18422</v>
      </c>
      <c r="V7" s="39">
        <v>46.85</v>
      </c>
      <c r="W7" s="39">
        <v>393.21</v>
      </c>
      <c r="X7" s="39">
        <v>94.14</v>
      </c>
      <c r="Y7" s="39">
        <v>87.05</v>
      </c>
      <c r="Z7" s="39">
        <v>95.48</v>
      </c>
      <c r="AA7" s="39">
        <v>102.73</v>
      </c>
      <c r="AB7" s="39">
        <v>112.07</v>
      </c>
      <c r="AC7" s="39">
        <v>107.57</v>
      </c>
      <c r="AD7" s="39">
        <v>106.55</v>
      </c>
      <c r="AE7" s="39">
        <v>110.01</v>
      </c>
      <c r="AF7" s="39">
        <v>111.21</v>
      </c>
      <c r="AG7" s="39">
        <v>111.71</v>
      </c>
      <c r="AH7" s="39">
        <v>114.35</v>
      </c>
      <c r="AI7" s="39">
        <v>153.72999999999999</v>
      </c>
      <c r="AJ7" s="39">
        <v>174.68</v>
      </c>
      <c r="AK7" s="39">
        <v>125.35</v>
      </c>
      <c r="AL7" s="39">
        <v>35.15</v>
      </c>
      <c r="AM7" s="39">
        <v>21.64</v>
      </c>
      <c r="AN7" s="39">
        <v>9.34</v>
      </c>
      <c r="AO7" s="39">
        <v>9.56</v>
      </c>
      <c r="AP7" s="39">
        <v>2.8</v>
      </c>
      <c r="AQ7" s="39">
        <v>1.93</v>
      </c>
      <c r="AR7" s="39">
        <v>1.72</v>
      </c>
      <c r="AS7" s="39">
        <v>0.79</v>
      </c>
      <c r="AT7" s="39">
        <v>1400.22</v>
      </c>
      <c r="AU7" s="39">
        <v>1273.45</v>
      </c>
      <c r="AV7" s="39">
        <v>91.79</v>
      </c>
      <c r="AW7" s="39">
        <v>93.38</v>
      </c>
      <c r="AX7" s="39">
        <v>108.75</v>
      </c>
      <c r="AY7" s="39">
        <v>915.5</v>
      </c>
      <c r="AZ7" s="39">
        <v>963.24</v>
      </c>
      <c r="BA7" s="39">
        <v>381.53</v>
      </c>
      <c r="BB7" s="39">
        <v>391.54</v>
      </c>
      <c r="BC7" s="39">
        <v>384.34</v>
      </c>
      <c r="BD7" s="39">
        <v>262.87</v>
      </c>
      <c r="BE7" s="39">
        <v>527.48</v>
      </c>
      <c r="BF7" s="39">
        <v>491.34</v>
      </c>
      <c r="BG7" s="39">
        <v>457.92</v>
      </c>
      <c r="BH7" s="39">
        <v>419.06</v>
      </c>
      <c r="BI7" s="39">
        <v>376.98</v>
      </c>
      <c r="BJ7" s="39">
        <v>404.78</v>
      </c>
      <c r="BK7" s="39">
        <v>400.38</v>
      </c>
      <c r="BL7" s="39">
        <v>393.27</v>
      </c>
      <c r="BM7" s="39">
        <v>386.97</v>
      </c>
      <c r="BN7" s="39">
        <v>380.58</v>
      </c>
      <c r="BO7" s="39">
        <v>270.87</v>
      </c>
      <c r="BP7" s="39">
        <v>82.24</v>
      </c>
      <c r="BQ7" s="39">
        <v>80.290000000000006</v>
      </c>
      <c r="BR7" s="39">
        <v>88.4</v>
      </c>
      <c r="BS7" s="39">
        <v>91.8</v>
      </c>
      <c r="BT7" s="39">
        <v>94.97</v>
      </c>
      <c r="BU7" s="39">
        <v>98.07</v>
      </c>
      <c r="BV7" s="39">
        <v>96.56</v>
      </c>
      <c r="BW7" s="39">
        <v>100.47</v>
      </c>
      <c r="BX7" s="39">
        <v>101.72</v>
      </c>
      <c r="BY7" s="39">
        <v>102.38</v>
      </c>
      <c r="BZ7" s="39">
        <v>105.59</v>
      </c>
      <c r="CA7" s="39">
        <v>266.47000000000003</v>
      </c>
      <c r="CB7" s="39">
        <v>275.04000000000002</v>
      </c>
      <c r="CC7" s="39">
        <v>250.65</v>
      </c>
      <c r="CD7" s="39">
        <v>242.7</v>
      </c>
      <c r="CE7" s="39">
        <v>233.23</v>
      </c>
      <c r="CF7" s="39">
        <v>172.26</v>
      </c>
      <c r="CG7" s="39">
        <v>177.14</v>
      </c>
      <c r="CH7" s="39">
        <v>169.82</v>
      </c>
      <c r="CI7" s="39">
        <v>168.2</v>
      </c>
      <c r="CJ7" s="39">
        <v>168.67</v>
      </c>
      <c r="CK7" s="39">
        <v>163.27000000000001</v>
      </c>
      <c r="CL7" s="39">
        <v>52.01</v>
      </c>
      <c r="CM7" s="39">
        <v>52.87</v>
      </c>
      <c r="CN7" s="39">
        <v>52.87</v>
      </c>
      <c r="CO7" s="39">
        <v>50.12</v>
      </c>
      <c r="CP7" s="39">
        <v>53.29</v>
      </c>
      <c r="CQ7" s="39">
        <v>55.68</v>
      </c>
      <c r="CR7" s="39">
        <v>55.64</v>
      </c>
      <c r="CS7" s="39">
        <v>55.13</v>
      </c>
      <c r="CT7" s="39">
        <v>54.77</v>
      </c>
      <c r="CU7" s="39">
        <v>54.92</v>
      </c>
      <c r="CV7" s="39">
        <v>59.94</v>
      </c>
      <c r="CW7" s="39">
        <v>81.040000000000006</v>
      </c>
      <c r="CX7" s="39">
        <v>76.97</v>
      </c>
      <c r="CY7" s="39">
        <v>79.09</v>
      </c>
      <c r="CZ7" s="39">
        <v>81.83</v>
      </c>
      <c r="DA7" s="39">
        <v>76.55</v>
      </c>
      <c r="DB7" s="39">
        <v>83.18</v>
      </c>
      <c r="DC7" s="39">
        <v>83.09</v>
      </c>
      <c r="DD7" s="39">
        <v>83</v>
      </c>
      <c r="DE7" s="39">
        <v>82.89</v>
      </c>
      <c r="DF7" s="39">
        <v>82.66</v>
      </c>
      <c r="DG7" s="39">
        <v>90.22</v>
      </c>
      <c r="DH7" s="39">
        <v>33.01</v>
      </c>
      <c r="DI7" s="39">
        <v>35.03</v>
      </c>
      <c r="DJ7" s="39">
        <v>45.92</v>
      </c>
      <c r="DK7" s="39">
        <v>47.48</v>
      </c>
      <c r="DL7" s="39">
        <v>49.33</v>
      </c>
      <c r="DM7" s="39">
        <v>38.07</v>
      </c>
      <c r="DN7" s="39">
        <v>39.06</v>
      </c>
      <c r="DO7" s="39">
        <v>46.66</v>
      </c>
      <c r="DP7" s="39">
        <v>47.46</v>
      </c>
      <c r="DQ7" s="39">
        <v>48.49</v>
      </c>
      <c r="DR7" s="39">
        <v>47.91</v>
      </c>
      <c r="DS7" s="39">
        <v>0.2</v>
      </c>
      <c r="DT7" s="39">
        <v>0.17</v>
      </c>
      <c r="DU7" s="39">
        <v>0.17</v>
      </c>
      <c r="DV7" s="39">
        <v>0</v>
      </c>
      <c r="DW7" s="39">
        <v>0</v>
      </c>
      <c r="DX7" s="39">
        <v>7.73</v>
      </c>
      <c r="DY7" s="39">
        <v>8.8699999999999992</v>
      </c>
      <c r="DZ7" s="39">
        <v>9.85</v>
      </c>
      <c r="EA7" s="39">
        <v>9.7100000000000009</v>
      </c>
      <c r="EB7" s="39">
        <v>12.79</v>
      </c>
      <c r="EC7" s="39">
        <v>15</v>
      </c>
      <c r="ED7" s="39">
        <v>0</v>
      </c>
      <c r="EE7" s="39">
        <v>0</v>
      </c>
      <c r="EF7" s="39">
        <v>0.17</v>
      </c>
      <c r="EG7" s="39">
        <v>0</v>
      </c>
      <c r="EH7" s="39">
        <v>0</v>
      </c>
      <c r="EI7" s="39">
        <v>0.67</v>
      </c>
      <c r="EJ7" s="39">
        <v>0.67</v>
      </c>
      <c r="EK7" s="39">
        <v>0.66</v>
      </c>
      <c r="EL7" s="39">
        <v>0.99</v>
      </c>
      <c r="EM7" s="39">
        <v>0.71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2018-02-07T06:24:36Z</cp:lastPrinted>
  <dcterms:created xsi:type="dcterms:W3CDTF">2017-12-25T01:23:05Z</dcterms:created>
  <dcterms:modified xsi:type="dcterms:W3CDTF">2018-02-26T05:23:04Z</dcterms:modified>
  <cp:category/>
</cp:coreProperties>
</file>