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<sst xmlns="http://schemas.openxmlformats.org/spreadsheetml/2006/main" count="237" uniqueCount="123">
  <si>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</si>
  <si>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</si>
  <si>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</si>
  <si>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</si>
  <si>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</si>
  <si>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</si>
  <si>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</si>
  <si>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</si>
  <si>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</si>
  <si>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</si>
  <si>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</si>
  <si>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</si>
  <si>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</si>
  <si>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</si>
  <si>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</si>
  <si>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</si>
  <si>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</si>
  <si>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</si>
  <si>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</si>
  <si>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</si>
  <si>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</si>
  <si>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</si>
  <si>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</si>
  <si>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</si>
  <si>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</si>
  <si>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</si>
  <si>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</si>
  <si>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</si>
  <si>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</si>
  <si>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</si>
  <si>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</si>
  <si>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</si>
  <si>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</si>
  <si>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</si>
  <si>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</si>
  <si>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</si>
  <si>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</si>
  <si>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</si>
  <si>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</si>
  <si>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</si>
  <si>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</si>
  <si>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</si>
  <si>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</si>
  <si>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</si>
  <si>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</si>
  <si>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</si>
  <si>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</si>
  <si>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</si>
  <si>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</si>
  <si>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</si>
  <si>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</si>
  <si>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</si>
  <si>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</si>
  <si>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</si>
  <si>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</si>
  <si>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</si>
  <si>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</si>
  <si>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</si>
  <si>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</si>
  <si>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</si>
  <si>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</si>
  <si>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</si>
  <si>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</si>
  <si>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</si>
  <si>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</si>
  <si>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</si>
  <si>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</si>
  <si>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</si>
  <si>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</si>
  <si>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</si>
  <si>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</si>
  <si>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</si>
  <si>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</si>
  <si>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</si>
  <si>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</si>
  <si>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</si>
  <si>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</si>
  <si>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</si>
  <si>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</si>
  <si>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</si>
  <si>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</si>
  <si>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</si>
  <si>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</si>
  <si>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</si>
  <si>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</si>
  <si>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</si>
  <si>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</si>
  <si>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</si>
  <si>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</si>
  <si>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</si>
  <si>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</si>
  <si>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</si>
  <si>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</si>
  <si>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</si>
  <si>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</si>
  <si>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</si>
  <si>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</si>
  <si>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</si>
  <si>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</si>
  <si>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</si>
  <si>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</si>
  <si>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</si>
  <si>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</si>
  <si>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</si>
  <si>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</si>
  <si>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</si>
  <si>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</si>
  <si>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中島村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</si>
  <si>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</si>
  <si>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</si>
  <si>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</si>
  <si>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</si>
  <si>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</si>
  <si>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</si>
  <si>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</si>
  <si>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</si>
  <si>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</si>
  <si>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</si>
  <si>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</si>
  <si>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管路施設については、異常がある個所をその都度、修繕している状況である。また、施設についても老朽化が進み、今後その改築（更新・長寿命化）等が必要になってくる。そのため、施設及び管路ともに計画的に修繕する必要がある。</t>
    <phoneticPr fontId="7"/>
  </si>
  <si>
    <t>　現在、収入の大部分を一般会計からの繰入金等に依存している。今後も施設及び管路の維持管理費（修繕費）は増加していくと考えられるため、計画的な更新の実施や料金水準の見直し等が必要になると考えられる。</t>
    <rPh sb="86" eb="88">
      <t>ヒツヨウ</t>
    </rPh>
    <rPh sb="92" eb="93">
      <t>カンガ</t>
    </rPh>
    <phoneticPr fontId="7"/>
  </si>
  <si>
    <t>収益的収支比率及び経費回収率をみるとどちらも１００％を下回っており、一般会計からの繰入金等によって運営している状況である。施設の利用率は類似団体平均値より低く、利用率を増加の余地はあるが、人口が減少傾向にあるため、今後は使用料収入の大幅な増加はあまり見込めない。そのため、引き続き経営改善を図り、これ以上経営が悪化する場合は料金水準の見直し等も必要になると考えられる。</t>
    <rPh sb="172" eb="174">
      <t>ヒツヨウ</t>
    </rPh>
    <rPh sb="178" eb="179">
      <t>カンガ</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</si>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</sst>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71840"/>
        <c:axId val="492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49171840"/>
        <c:axId val="49215360"/>
      </c:lineChart>
      <c:dateAx>
        <c:axId val="49171840"/>
        <c:scaling>
          <c:orientation val="minMax"/>
        </c:scaling>
        <c:delete val="1"/>
        <c:axPos val="b"/>
        <c:numFmt formatCode="ge" sourceLinked="1"/>
        <c:majorTickMark val="none"/>
        <c:minorTickMark val="none"/>
        <c:tickLblPos val="none"/>
        <c:crossAx val="49215360"/>
        <c:crosses val="autoZero"/>
        <c:auto val="1"/>
        <c:lblOffset val="100"/>
        <c:baseTimeUnit val="years"/>
      </c:dateAx>
      <c:valAx>
        <c:axId val="492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51.17</c:v>
                </c:pt>
                <c:pt idx="1">
                  <c:v>48.75</c:v>
                </c:pt>
                <c:pt idx="2">
                  <c:v>47.89</c:v>
                </c:pt>
                <c:pt idx="3">
                  <c:v>48.03</c:v>
                </c:pt>
                <c:pt idx="4">
                  <c:v>52.46</c:v>
                </c:pt>
              </c:numCache>
            </c:numRef>
          </c:val>
        </c:ser>
        <c:dLbls>
          <c:showLegendKey val="0"/>
          <c:showVal val="0"/>
          <c:showCatName val="0"/>
          <c:showSerName val="0"/>
          <c:showPercent val="0"/>
          <c:showBubbleSize val="0"/>
        </c:dLbls>
        <c:gapWidth val="150"/>
        <c:axId val="72208768"/>
        <c:axId val="722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72208768"/>
        <c:axId val="72210688"/>
      </c:lineChart>
      <c:dateAx>
        <c:axId val="72208768"/>
        <c:scaling>
          <c:orientation val="minMax"/>
        </c:scaling>
        <c:delete val="1"/>
        <c:axPos val="b"/>
        <c:numFmt formatCode="ge" sourceLinked="1"/>
        <c:majorTickMark val="none"/>
        <c:minorTickMark val="none"/>
        <c:tickLblPos val="none"/>
        <c:crossAx val="72210688"/>
        <c:crosses val="autoZero"/>
        <c:auto val="1"/>
        <c:lblOffset val="100"/>
        <c:baseTimeUnit val="years"/>
      </c:dateAx>
      <c:valAx>
        <c:axId val="722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77.069999999999993</c:v>
                </c:pt>
                <c:pt idx="1">
                  <c:v>79.209999999999994</c:v>
                </c:pt>
                <c:pt idx="2">
                  <c:v>81.11</c:v>
                </c:pt>
                <c:pt idx="3">
                  <c:v>82.81</c:v>
                </c:pt>
                <c:pt idx="4">
                  <c:v>75.45</c:v>
                </c:pt>
              </c:numCache>
            </c:numRef>
          </c:val>
        </c:ser>
        <c:dLbls>
          <c:showLegendKey val="0"/>
          <c:showVal val="0"/>
          <c:showCatName val="0"/>
          <c:showSerName val="0"/>
          <c:showPercent val="0"/>
          <c:showBubbleSize val="0"/>
        </c:dLbls>
        <c:gapWidth val="150"/>
        <c:axId val="72339456"/>
        <c:axId val="723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72339456"/>
        <c:axId val="72341376"/>
      </c:lineChart>
      <c:dateAx>
        <c:axId val="72339456"/>
        <c:scaling>
          <c:orientation val="minMax"/>
        </c:scaling>
        <c:delete val="1"/>
        <c:axPos val="b"/>
        <c:numFmt formatCode="ge" sourceLinked="1"/>
        <c:majorTickMark val="none"/>
        <c:minorTickMark val="none"/>
        <c:tickLblPos val="none"/>
        <c:crossAx val="72341376"/>
        <c:crosses val="autoZero"/>
        <c:auto val="1"/>
        <c:lblOffset val="100"/>
        <c:baseTimeUnit val="years"/>
      </c:dateAx>
      <c:valAx>
        <c:axId val="723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70.599999999999994</c:v>
                </c:pt>
                <c:pt idx="1">
                  <c:v>71.72</c:v>
                </c:pt>
                <c:pt idx="2">
                  <c:v>74.67</c:v>
                </c:pt>
                <c:pt idx="3">
                  <c:v>75.099999999999994</c:v>
                </c:pt>
                <c:pt idx="4">
                  <c:v>73.89</c:v>
                </c:pt>
              </c:numCache>
            </c:numRef>
          </c:val>
        </c:ser>
        <c:dLbls>
          <c:showLegendKey val="0"/>
          <c:showVal val="0"/>
          <c:showCatName val="0"/>
          <c:showSerName val="0"/>
          <c:showPercent val="0"/>
          <c:showBubbleSize val="0"/>
        </c:dLbls>
        <c:gapWidth val="150"/>
        <c:axId val="49252992"/>
        <c:axId val="492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49252992"/>
        <c:axId val="49264128"/>
      </c:lineChart>
      <c:dateAx>
        <c:axId val="49252992"/>
        <c:scaling>
          <c:orientation val="minMax"/>
        </c:scaling>
        <c:delete val="1"/>
        <c:axPos val="b"/>
        <c:numFmt formatCode="ge" sourceLinked="1"/>
        <c:majorTickMark val="none"/>
        <c:minorTickMark val="none"/>
        <c:tickLblPos val="none"/>
        <c:crossAx val="49264128"/>
        <c:crosses val="autoZero"/>
        <c:auto val="1"/>
        <c:lblOffset val="100"/>
        <c:baseTimeUnit val="years"/>
      </c:dateAx>
      <c:valAx>
        <c:axId val="492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42208"/>
        <c:axId val="721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42208"/>
        <c:axId val="72164864"/>
      </c:lineChart>
      <c:dateAx>
        <c:axId val="72142208"/>
        <c:scaling>
          <c:orientation val="minMax"/>
        </c:scaling>
        <c:delete val="1"/>
        <c:axPos val="b"/>
        <c:numFmt formatCode="ge" sourceLinked="1"/>
        <c:majorTickMark val="none"/>
        <c:minorTickMark val="none"/>
        <c:tickLblPos val="none"/>
        <c:crossAx val="72164864"/>
        <c:crosses val="autoZero"/>
        <c:auto val="1"/>
        <c:lblOffset val="100"/>
        <c:baseTimeUnit val="years"/>
      </c:dateAx>
      <c:valAx>
        <c:axId val="721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55584"/>
        <c:axId val="1062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55584"/>
        <c:axId val="106250240"/>
      </c:lineChart>
      <c:dateAx>
        <c:axId val="93955584"/>
        <c:scaling>
          <c:orientation val="minMax"/>
        </c:scaling>
        <c:delete val="1"/>
        <c:axPos val="b"/>
        <c:numFmt formatCode="ge" sourceLinked="1"/>
        <c:majorTickMark val="none"/>
        <c:minorTickMark val="none"/>
        <c:tickLblPos val="none"/>
        <c:crossAx val="106250240"/>
        <c:crosses val="autoZero"/>
        <c:auto val="1"/>
        <c:lblOffset val="100"/>
        <c:baseTimeUnit val="years"/>
      </c:dateAx>
      <c:valAx>
        <c:axId val="1062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637632"/>
        <c:axId val="1138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637632"/>
        <c:axId val="113845760"/>
      </c:lineChart>
      <c:dateAx>
        <c:axId val="113637632"/>
        <c:scaling>
          <c:orientation val="minMax"/>
        </c:scaling>
        <c:delete val="1"/>
        <c:axPos val="b"/>
        <c:numFmt formatCode="ge" sourceLinked="1"/>
        <c:majorTickMark val="none"/>
        <c:minorTickMark val="none"/>
        <c:tickLblPos val="none"/>
        <c:crossAx val="113845760"/>
        <c:crosses val="autoZero"/>
        <c:auto val="1"/>
        <c:lblOffset val="100"/>
        <c:baseTimeUnit val="years"/>
      </c:dateAx>
      <c:valAx>
        <c:axId val="1138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713024"/>
        <c:axId val="1437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713024"/>
        <c:axId val="143714944"/>
      </c:lineChart>
      <c:dateAx>
        <c:axId val="143713024"/>
        <c:scaling>
          <c:orientation val="minMax"/>
        </c:scaling>
        <c:delete val="1"/>
        <c:axPos val="b"/>
        <c:numFmt formatCode="ge" sourceLinked="1"/>
        <c:majorTickMark val="none"/>
        <c:minorTickMark val="none"/>
        <c:tickLblPos val="none"/>
        <c:crossAx val="143714944"/>
        <c:crosses val="autoZero"/>
        <c:auto val="1"/>
        <c:lblOffset val="100"/>
        <c:baseTimeUnit val="years"/>
      </c:dateAx>
      <c:valAx>
        <c:axId val="1437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581.34</c:v>
                </c:pt>
                <c:pt idx="1">
                  <c:v>545.64</c:v>
                </c:pt>
                <c:pt idx="2">
                  <c:v>485.66</c:v>
                </c:pt>
                <c:pt idx="3">
                  <c:v>420.17</c:v>
                </c:pt>
                <c:pt idx="4">
                  <c:v>387.42</c:v>
                </c:pt>
              </c:numCache>
            </c:numRef>
          </c:val>
        </c:ser>
        <c:dLbls>
          <c:showLegendKey val="0"/>
          <c:showVal val="0"/>
          <c:showCatName val="0"/>
          <c:showSerName val="0"/>
          <c:showPercent val="0"/>
          <c:showBubbleSize val="0"/>
        </c:dLbls>
        <c:gapWidth val="150"/>
        <c:axId val="145581184"/>
        <c:axId val="1455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45581184"/>
        <c:axId val="145592320"/>
      </c:lineChart>
      <c:dateAx>
        <c:axId val="145581184"/>
        <c:scaling>
          <c:orientation val="minMax"/>
        </c:scaling>
        <c:delete val="1"/>
        <c:axPos val="b"/>
        <c:numFmt formatCode="ge" sourceLinked="1"/>
        <c:majorTickMark val="none"/>
        <c:minorTickMark val="none"/>
        <c:tickLblPos val="none"/>
        <c:crossAx val="145592320"/>
        <c:crosses val="autoZero"/>
        <c:auto val="1"/>
        <c:lblOffset val="100"/>
        <c:baseTimeUnit val="years"/>
      </c:dateAx>
      <c:valAx>
        <c:axId val="1455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54.01</c:v>
                </c:pt>
                <c:pt idx="1">
                  <c:v>49.18</c:v>
                </c:pt>
                <c:pt idx="2">
                  <c:v>49.76</c:v>
                </c:pt>
                <c:pt idx="3">
                  <c:v>50.75</c:v>
                </c:pt>
                <c:pt idx="4">
                  <c:v>51.41</c:v>
                </c:pt>
              </c:numCache>
            </c:numRef>
          </c:val>
        </c:ser>
        <c:dLbls>
          <c:showLegendKey val="0"/>
          <c:showVal val="0"/>
          <c:showCatName val="0"/>
          <c:showSerName val="0"/>
          <c:showPercent val="0"/>
          <c:showBubbleSize val="0"/>
        </c:dLbls>
        <c:gapWidth val="150"/>
        <c:axId val="72144000"/>
        <c:axId val="721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72144000"/>
        <c:axId val="72145920"/>
      </c:lineChart>
      <c:dateAx>
        <c:axId val="72144000"/>
        <c:scaling>
          <c:orientation val="minMax"/>
        </c:scaling>
        <c:delete val="1"/>
        <c:axPos val="b"/>
        <c:numFmt formatCode="ge" sourceLinked="1"/>
        <c:majorTickMark val="none"/>
        <c:minorTickMark val="none"/>
        <c:tickLblPos val="none"/>
        <c:crossAx val="72145920"/>
        <c:crosses val="autoZero"/>
        <c:auto val="1"/>
        <c:lblOffset val="100"/>
        <c:baseTimeUnit val="years"/>
      </c:dateAx>
      <c:valAx>
        <c:axId val="721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274.45</c:v>
                </c:pt>
                <c:pt idx="1">
                  <c:v>301.75</c:v>
                </c:pt>
                <c:pt idx="2">
                  <c:v>302.62</c:v>
                </c:pt>
                <c:pt idx="3">
                  <c:v>298.73</c:v>
                </c:pt>
                <c:pt idx="4">
                  <c:v>295.48</c:v>
                </c:pt>
              </c:numCache>
            </c:numRef>
          </c:val>
        </c:ser>
        <c:dLbls>
          <c:showLegendKey val="0"/>
          <c:showVal val="0"/>
          <c:showCatName val="0"/>
          <c:showSerName val="0"/>
          <c:showPercent val="0"/>
          <c:showBubbleSize val="0"/>
        </c:dLbls>
        <c:gapWidth val="150"/>
        <c:axId val="72172288"/>
        <c:axId val="721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72172288"/>
        <c:axId val="72174208"/>
      </c:lineChart>
      <c:dateAx>
        <c:axId val="72172288"/>
        <c:scaling>
          <c:orientation val="minMax"/>
        </c:scaling>
        <c:delete val="1"/>
        <c:axPos val="b"/>
        <c:numFmt formatCode="ge" sourceLinked="1"/>
        <c:majorTickMark val="none"/>
        <c:minorTickMark val="none"/>
        <c:tickLblPos val="none"/>
        <c:crossAx val="72174208"/>
        <c:crosses val="autoZero"/>
        <c:auto val="1"/>
        <c:lblOffset val="100"/>
        <c:baseTimeUnit val="years"/>
      </c:dateAx>
      <c:valAx>
        <c:axId val="721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福島県　中島村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122</v>
      </c>
      <c r="AE8" s="74"/>
      <c r="AF8" s="74"/>
      <c r="AG8" s="74"/>
      <c r="AH8" s="74"/>
      <c r="AI8" s="74"/>
      <c r="AJ8" s="74"/>
      <c r="AK8" s="2"/>
      <c r="AL8" s="67">
        <f>データ!$R$6</f>
        <v>5206</v>
      </c>
      <c r="AM8" s="67"/>
      <c r="AN8" s="67"/>
      <c r="AO8" s="67"/>
      <c r="AP8" s="67"/>
      <c r="AQ8" s="67"/>
      <c r="AR8" s="67"/>
      <c r="AS8" s="67"/>
      <c r="AT8" s="66">
        <f>データ!$S$6</f>
        <v>18.920000000000002</v>
      </c>
      <c r="AU8" s="66"/>
      <c r="AV8" s="66"/>
      <c r="AW8" s="66"/>
      <c r="AX8" s="66"/>
      <c r="AY8" s="66"/>
      <c r="AZ8" s="66"/>
      <c r="BA8" s="66"/>
      <c r="BB8" s="66">
        <f>データ!$T$6</f>
        <v>275.16000000000003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96.18</v>
      </c>
      <c r="Q10" s="66"/>
      <c r="R10" s="66"/>
      <c r="S10" s="66"/>
      <c r="T10" s="66"/>
      <c r="U10" s="66"/>
      <c r="V10" s="66"/>
      <c r="W10" s="67">
        <f>データ!$Q$6</f>
        <v>2898</v>
      </c>
      <c r="X10" s="67"/>
      <c r="Y10" s="67"/>
      <c r="Z10" s="67"/>
      <c r="AA10" s="67"/>
      <c r="AB10" s="67"/>
      <c r="AC10" s="67"/>
      <c r="AD10" s="2"/>
      <c r="AE10" s="2"/>
      <c r="AF10" s="2"/>
      <c r="AG10" s="2"/>
      <c r="AH10" s="2"/>
      <c r="AI10" s="2"/>
      <c r="AJ10" s="2"/>
      <c r="AK10" s="2"/>
      <c r="AL10" s="67">
        <f>データ!$U$6</f>
        <v>4984</v>
      </c>
      <c r="AM10" s="67"/>
      <c r="AN10" s="67"/>
      <c r="AO10" s="67"/>
      <c r="AP10" s="67"/>
      <c r="AQ10" s="67"/>
      <c r="AR10" s="67"/>
      <c r="AS10" s="67"/>
      <c r="AT10" s="66">
        <f>データ!$V$6</f>
        <v>18.920000000000002</v>
      </c>
      <c r="AU10" s="66"/>
      <c r="AV10" s="66"/>
      <c r="AW10" s="66"/>
      <c r="AX10" s="66"/>
      <c r="AY10" s="66"/>
      <c r="AZ10" s="66"/>
      <c r="BA10" s="66"/>
      <c r="BB10" s="66">
        <f>データ!$W$6</f>
        <v>263.42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74659</v>
      </c>
      <c r="D6" s="34">
        <f t="shared" si="3"/>
        <v>47</v>
      </c>
      <c r="E6" s="34">
        <f t="shared" si="3"/>
        <v>1</v>
      </c>
      <c r="F6" s="34">
        <f t="shared" si="3"/>
        <v>0</v>
      </c>
      <c r="G6" s="34">
        <f t="shared" si="3"/>
        <v>0</v>
      </c>
      <c r="H6" s="34" t="str">
        <f t="shared" si="3"/>
        <v>福島県　中島村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96.18</v>
      </c>
      <c r="Q6" s="35">
        <f t="shared" si="3"/>
        <v>2898</v>
      </c>
      <c r="R6" s="35">
        <f t="shared" si="3"/>
        <v>5206</v>
      </c>
      <c r="S6" s="35">
        <f t="shared" si="3"/>
        <v>18.920000000000002</v>
      </c>
      <c r="T6" s="35">
        <f t="shared" si="3"/>
        <v>275.16000000000003</v>
      </c>
      <c r="U6" s="35">
        <f t="shared" si="3"/>
        <v>4984</v>
      </c>
      <c r="V6" s="35">
        <f t="shared" si="3"/>
        <v>18.920000000000002</v>
      </c>
      <c r="W6" s="35">
        <f t="shared" si="3"/>
        <v>263.42</v>
      </c>
      <c r="X6" s="36">
        <f>IF(X7="",NA(),X7)</f>
        <v>70.599999999999994</v>
      </c>
      <c r="Y6" s="36">
        <f t="shared" ref="Y6:AG6" si="4">IF(Y7="",NA(),Y7)</f>
        <v>71.72</v>
      </c>
      <c r="Z6" s="36">
        <f t="shared" si="4"/>
        <v>74.67</v>
      </c>
      <c r="AA6" s="36">
        <f t="shared" si="4"/>
        <v>75.099999999999994</v>
      </c>
      <c r="AB6" s="36">
        <f t="shared" si="4"/>
        <v>73.89</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581.34</v>
      </c>
      <c r="BF6" s="36">
        <f t="shared" ref="BF6:BN6" si="7">IF(BF7="",NA(),BF7)</f>
        <v>545.64</v>
      </c>
      <c r="BG6" s="36">
        <f t="shared" si="7"/>
        <v>485.66</v>
      </c>
      <c r="BH6" s="36">
        <f t="shared" si="7"/>
        <v>420.17</v>
      </c>
      <c r="BI6" s="36">
        <f t="shared" si="7"/>
        <v>387.42</v>
      </c>
      <c r="BJ6" s="36">
        <f t="shared" si="7"/>
        <v>1108.26</v>
      </c>
      <c r="BK6" s="36">
        <f t="shared" si="7"/>
        <v>1113.76</v>
      </c>
      <c r="BL6" s="36">
        <f t="shared" si="7"/>
        <v>1125.69</v>
      </c>
      <c r="BM6" s="36">
        <f t="shared" si="7"/>
        <v>1134.67</v>
      </c>
      <c r="BN6" s="36">
        <f t="shared" si="7"/>
        <v>1144.79</v>
      </c>
      <c r="BO6" s="35" t="str">
        <f>IF(BO7="","",IF(BO7="-","【-】","【"&amp;SUBSTITUTE(TEXT(BO7,"#,##0.00"),"-","△")&amp;"】"))</f>
        <v>【1,280.76】</v>
      </c>
      <c r="BP6" s="36">
        <f>IF(BP7="",NA(),BP7)</f>
        <v>54.01</v>
      </c>
      <c r="BQ6" s="36">
        <f t="shared" ref="BQ6:BY6" si="8">IF(BQ7="",NA(),BQ7)</f>
        <v>49.18</v>
      </c>
      <c r="BR6" s="36">
        <f t="shared" si="8"/>
        <v>49.76</v>
      </c>
      <c r="BS6" s="36">
        <f t="shared" si="8"/>
        <v>50.75</v>
      </c>
      <c r="BT6" s="36">
        <f t="shared" si="8"/>
        <v>51.41</v>
      </c>
      <c r="BU6" s="36">
        <f t="shared" si="8"/>
        <v>19.77</v>
      </c>
      <c r="BV6" s="36">
        <f t="shared" si="8"/>
        <v>34.25</v>
      </c>
      <c r="BW6" s="36">
        <f t="shared" si="8"/>
        <v>46.48</v>
      </c>
      <c r="BX6" s="36">
        <f t="shared" si="8"/>
        <v>40.6</v>
      </c>
      <c r="BY6" s="36">
        <f t="shared" si="8"/>
        <v>56.04</v>
      </c>
      <c r="BZ6" s="35" t="str">
        <f>IF(BZ7="","",IF(BZ7="-","【-】","【"&amp;SUBSTITUTE(TEXT(BZ7,"#,##0.00"),"-","△")&amp;"】"))</f>
        <v>【53.06】</v>
      </c>
      <c r="CA6" s="36">
        <f>IF(CA7="",NA(),CA7)</f>
        <v>274.45</v>
      </c>
      <c r="CB6" s="36">
        <f t="shared" ref="CB6:CJ6" si="9">IF(CB7="",NA(),CB7)</f>
        <v>301.75</v>
      </c>
      <c r="CC6" s="36">
        <f t="shared" si="9"/>
        <v>302.62</v>
      </c>
      <c r="CD6" s="36">
        <f t="shared" si="9"/>
        <v>298.73</v>
      </c>
      <c r="CE6" s="36">
        <f t="shared" si="9"/>
        <v>295.48</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51.17</v>
      </c>
      <c r="CM6" s="36">
        <f t="shared" ref="CM6:CU6" si="10">IF(CM7="",NA(),CM7)</f>
        <v>48.75</v>
      </c>
      <c r="CN6" s="36">
        <f t="shared" si="10"/>
        <v>47.89</v>
      </c>
      <c r="CO6" s="36">
        <f t="shared" si="10"/>
        <v>48.03</v>
      </c>
      <c r="CP6" s="36">
        <f t="shared" si="10"/>
        <v>52.46</v>
      </c>
      <c r="CQ6" s="36">
        <f t="shared" si="10"/>
        <v>57.17</v>
      </c>
      <c r="CR6" s="36">
        <f t="shared" si="10"/>
        <v>57.55</v>
      </c>
      <c r="CS6" s="36">
        <f t="shared" si="10"/>
        <v>57.43</v>
      </c>
      <c r="CT6" s="36">
        <f t="shared" si="10"/>
        <v>57.29</v>
      </c>
      <c r="CU6" s="36">
        <f t="shared" si="10"/>
        <v>55.9</v>
      </c>
      <c r="CV6" s="35" t="str">
        <f>IF(CV7="","",IF(CV7="-","【-】","【"&amp;SUBSTITUTE(TEXT(CV7,"#,##0.00"),"-","△")&amp;"】"))</f>
        <v>【56.28】</v>
      </c>
      <c r="CW6" s="36">
        <f>IF(CW7="",NA(),CW7)</f>
        <v>77.069999999999993</v>
      </c>
      <c r="CX6" s="36">
        <f t="shared" ref="CX6:DF6" si="11">IF(CX7="",NA(),CX7)</f>
        <v>79.209999999999994</v>
      </c>
      <c r="CY6" s="36">
        <f t="shared" si="11"/>
        <v>81.11</v>
      </c>
      <c r="CZ6" s="36">
        <f t="shared" si="11"/>
        <v>82.81</v>
      </c>
      <c r="DA6" s="36">
        <f t="shared" si="11"/>
        <v>75.45</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74659</v>
      </c>
      <c r="D7" s="38">
        <v>47</v>
      </c>
      <c r="E7" s="38">
        <v>1</v>
      </c>
      <c r="F7" s="38">
        <v>0</v>
      </c>
      <c r="G7" s="38">
        <v>0</v>
      </c>
      <c r="H7" s="38" t="s">
        <v>107</v>
      </c>
      <c r="I7" s="38" t="s">
        <v>108</v>
      </c>
      <c r="J7" s="38" t="s">
        <v>109</v>
      </c>
      <c r="K7" s="38" t="s">
        <v>110</v>
      </c>
      <c r="L7" s="38" t="s">
        <v>111</v>
      </c>
      <c r="M7" s="38"/>
      <c r="N7" s="39" t="s">
        <v>112</v>
      </c>
      <c r="O7" s="39" t="s">
        <v>113</v>
      </c>
      <c r="P7" s="39">
        <v>96.18</v>
      </c>
      <c r="Q7" s="39">
        <v>2898</v>
      </c>
      <c r="R7" s="39">
        <v>5206</v>
      </c>
      <c r="S7" s="39">
        <v>18.920000000000002</v>
      </c>
      <c r="T7" s="39">
        <v>275.16000000000003</v>
      </c>
      <c r="U7" s="39">
        <v>4984</v>
      </c>
      <c r="V7" s="39">
        <v>18.920000000000002</v>
      </c>
      <c r="W7" s="39">
        <v>263.42</v>
      </c>
      <c r="X7" s="39">
        <v>70.599999999999994</v>
      </c>
      <c r="Y7" s="39">
        <v>71.72</v>
      </c>
      <c r="Z7" s="39">
        <v>74.67</v>
      </c>
      <c r="AA7" s="39">
        <v>75.099999999999994</v>
      </c>
      <c r="AB7" s="39">
        <v>73.89</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581.34</v>
      </c>
      <c r="BF7" s="39">
        <v>545.64</v>
      </c>
      <c r="BG7" s="39">
        <v>485.66</v>
      </c>
      <c r="BH7" s="39">
        <v>420.17</v>
      </c>
      <c r="BI7" s="39">
        <v>387.42</v>
      </c>
      <c r="BJ7" s="39">
        <v>1108.26</v>
      </c>
      <c r="BK7" s="39">
        <v>1113.76</v>
      </c>
      <c r="BL7" s="39">
        <v>1125.69</v>
      </c>
      <c r="BM7" s="39">
        <v>1134.67</v>
      </c>
      <c r="BN7" s="39">
        <v>1144.79</v>
      </c>
      <c r="BO7" s="39">
        <v>1280.76</v>
      </c>
      <c r="BP7" s="39">
        <v>54.01</v>
      </c>
      <c r="BQ7" s="39">
        <v>49.18</v>
      </c>
      <c r="BR7" s="39">
        <v>49.76</v>
      </c>
      <c r="BS7" s="39">
        <v>50.75</v>
      </c>
      <c r="BT7" s="39">
        <v>51.41</v>
      </c>
      <c r="BU7" s="39">
        <v>19.77</v>
      </c>
      <c r="BV7" s="39">
        <v>34.25</v>
      </c>
      <c r="BW7" s="39">
        <v>46.48</v>
      </c>
      <c r="BX7" s="39">
        <v>40.6</v>
      </c>
      <c r="BY7" s="39">
        <v>56.04</v>
      </c>
      <c r="BZ7" s="39">
        <v>53.06</v>
      </c>
      <c r="CA7" s="39">
        <v>274.45</v>
      </c>
      <c r="CB7" s="39">
        <v>301.75</v>
      </c>
      <c r="CC7" s="39">
        <v>302.62</v>
      </c>
      <c r="CD7" s="39">
        <v>298.73</v>
      </c>
      <c r="CE7" s="39">
        <v>295.48</v>
      </c>
      <c r="CF7" s="39">
        <v>878.73</v>
      </c>
      <c r="CG7" s="39">
        <v>501.18</v>
      </c>
      <c r="CH7" s="39">
        <v>376.61</v>
      </c>
      <c r="CI7" s="39">
        <v>440.03</v>
      </c>
      <c r="CJ7" s="39">
        <v>304.35000000000002</v>
      </c>
      <c r="CK7" s="39">
        <v>314.83</v>
      </c>
      <c r="CL7" s="39">
        <v>51.17</v>
      </c>
      <c r="CM7" s="39">
        <v>48.75</v>
      </c>
      <c r="CN7" s="39">
        <v>47.89</v>
      </c>
      <c r="CO7" s="39">
        <v>48.03</v>
      </c>
      <c r="CP7" s="39">
        <v>52.46</v>
      </c>
      <c r="CQ7" s="39">
        <v>57.17</v>
      </c>
      <c r="CR7" s="39">
        <v>57.55</v>
      </c>
      <c r="CS7" s="39">
        <v>57.43</v>
      </c>
      <c r="CT7" s="39">
        <v>57.29</v>
      </c>
      <c r="CU7" s="39">
        <v>55.9</v>
      </c>
      <c r="CV7" s="39">
        <v>56.28</v>
      </c>
      <c r="CW7" s="39">
        <v>77.069999999999993</v>
      </c>
      <c r="CX7" s="39">
        <v>79.209999999999994</v>
      </c>
      <c r="CY7" s="39">
        <v>81.11</v>
      </c>
      <c r="CZ7" s="39">
        <v>82.81</v>
      </c>
      <c r="DA7" s="39">
        <v>75.45</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2018-02-13T11:26:11Z</cp:lastPrinted>
  <dcterms:created xsi:type="dcterms:W3CDTF">2017-12-25T01:41:59Z</dcterms:created>
  <dcterms:modified xsi:type="dcterms:W3CDTF">2018-02-26T05:41:55Z</dcterms:modified>
  <cp:category/>
</cp:coreProperties>
</file>