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<sst xmlns="http://schemas.openxmlformats.org/spreadsheetml/2006/main" count="232" uniqueCount="120">
  <si>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</si>
  <si>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</si>
  <si>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</si>
  <si>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</si>
  <si>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</si>
  <si>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</si>
  <si>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</si>
  <si>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</si>
  <si>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</si>
  <si>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</si>
  <si>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</si>
  <si>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</si>
  <si>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</si>
  <si>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</si>
  <si>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</si>
  <si>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</si>
  <si>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</si>
  <si>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</si>
  <si>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</si>
  <si>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</si>
  <si>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</si>
  <si>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</si>
  <si>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</si>
  <si>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</si>
  <si>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</si>
  <si>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</si>
  <si>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</si>
  <si>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</si>
  <si>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</si>
  <si>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</si>
  <si>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</si>
  <si>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</si>
  <si>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</si>
  <si>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</si>
  <si>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</si>
  <si>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</si>
  <si>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</si>
  <si>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</si>
  <si>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</si>
  <si>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</si>
  <si>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</si>
  <si>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</si>
  <si>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</si>
  <si>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</si>
  <si>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</si>
  <si>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</si>
  <si>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</si>
  <si>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</si>
  <si>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</si>
  <si>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</si>
  <si>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</si>
  <si>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</si>
  <si>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</si>
  <si>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</si>
  <si>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</si>
  <si>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</si>
  <si>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</si>
  <si>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</si>
  <si>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</si>
  <si>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</si>
  <si>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</si>
  <si>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</si>
  <si>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</si>
  <si>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</si>
  <si>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</si>
  <si>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</si>
  <si>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</si>
  <si>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</si>
  <si>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</si>
  <si>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</si>
  <si>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</si>
  <si>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</si>
  <si>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</si>
  <si>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</si>
  <si>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</si>
  <si>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</si>
  <si>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</si>
  <si>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</si>
  <si>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</si>
  <si>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</si>
  <si>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</si>
  <si>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</si>
  <si>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</si>
  <si>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</si>
  <si>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</si>
  <si>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</si>
  <si>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</si>
  <si>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</si>
  <si>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</si>
  <si>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</si>
  <si>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</si>
  <si>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</si>
  <si>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</si>
  <si>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</si>
  <si>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</si>
  <si>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</si>
  <si>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</si>
  <si>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</si>
  <si>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</si>
  <si>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</si>
  <si>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</si>
  <si>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</si>
  <si>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</si>
  <si>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</si>
  <si>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</si>
  <si>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塙町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</si>
  <si>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</si>
  <si>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</si>
  <si>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</si>
  <si>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</si>
  <si>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</si>
  <si>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</si>
  <si>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</si>
  <si>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</si>
  <si>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</si>
  <si>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</si>
  <si>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給水原価が供給単価の約半分という現状から、料金の見直しを行い、適正な料金設定への改善が必要な状況である。ほぼ全域の漏水調査を実施し漏水箇所の修繕を行った結果、有収率が改善したが、類似団体平均値には達していない。老朽管路の計画的な更新を行い、有収率の向上を図ることで経営の安定化につなげていく。給水人口が減少していく中で、事業を継続するためには、施設・管路を効率的に維持管理し、計画的な更新をしていく必要である。              
</t>
    <rPh sb="21" eb="23">
      <t>リョウキン</t>
    </rPh>
    <rPh sb="24" eb="26">
      <t>ミナオ</t>
    </rPh>
    <rPh sb="28" eb="29">
      <t>オコナ</t>
    </rPh>
    <rPh sb="46" eb="48">
      <t>ジョウキョウ</t>
    </rPh>
    <rPh sb="62" eb="64">
      <t>ジッシ</t>
    </rPh>
    <rPh sb="73" eb="74">
      <t>オコナ</t>
    </rPh>
    <rPh sb="76" eb="78">
      <t>ケッカ</t>
    </rPh>
    <rPh sb="79" eb="81">
      <t>ユウシュウ</t>
    </rPh>
    <rPh sb="81" eb="82">
      <t>リツ</t>
    </rPh>
    <rPh sb="83" eb="85">
      <t>カイゼン</t>
    </rPh>
    <rPh sb="89" eb="91">
      <t>ルイジ</t>
    </rPh>
    <rPh sb="91" eb="93">
      <t>ダンタイ</t>
    </rPh>
    <rPh sb="93" eb="96">
      <t>ヘイキンチ</t>
    </rPh>
    <rPh sb="98" eb="99">
      <t>タッ</t>
    </rPh>
    <rPh sb="105" eb="107">
      <t>ロウキュウ</t>
    </rPh>
    <rPh sb="107" eb="109">
      <t>カンロ</t>
    </rPh>
    <rPh sb="110" eb="113">
      <t>ケイカクテキ</t>
    </rPh>
    <rPh sb="114" eb="116">
      <t>コウシン</t>
    </rPh>
    <rPh sb="117" eb="118">
      <t>オコナ</t>
    </rPh>
    <rPh sb="120" eb="122">
      <t>ユウシュウ</t>
    </rPh>
    <rPh sb="122" eb="123">
      <t>リツ</t>
    </rPh>
    <rPh sb="124" eb="126">
      <t>コウジョウ</t>
    </rPh>
    <rPh sb="127" eb="128">
      <t>ハカ</t>
    </rPh>
    <rPh sb="132" eb="134">
      <t>ケイエイ</t>
    </rPh>
    <rPh sb="135" eb="138">
      <t>アンテイカ</t>
    </rPh>
    <rPh sb="146" eb="148">
      <t>キュウスイ</t>
    </rPh>
    <rPh sb="148" eb="150">
      <t>ジンコウ</t>
    </rPh>
    <rPh sb="151" eb="153">
      <t>ゲンショウ</t>
    </rPh>
    <rPh sb="157" eb="158">
      <t>ナカ</t>
    </rPh>
    <rPh sb="160" eb="162">
      <t>ジギョウ</t>
    </rPh>
    <rPh sb="163" eb="165">
      <t>ケイゾク</t>
    </rPh>
    <rPh sb="172" eb="174">
      <t>シセツ</t>
    </rPh>
    <rPh sb="175" eb="177">
      <t>カンロ</t>
    </rPh>
    <rPh sb="178" eb="181">
      <t>コウリツテキ</t>
    </rPh>
    <rPh sb="182" eb="184">
      <t>イジ</t>
    </rPh>
    <rPh sb="184" eb="186">
      <t>カンリ</t>
    </rPh>
    <rPh sb="188" eb="191">
      <t>ケイカクテキ</t>
    </rPh>
    <rPh sb="192" eb="194">
      <t>コウシン</t>
    </rPh>
    <rPh sb="199" eb="201">
      <t>ヒツヨウ</t>
    </rPh>
    <phoneticPr fontId="4"/>
  </si>
  <si>
    <t>②管路経年化率は高くＨ28で37.14%と平均値より24.71ポイント高い。③H28に90ｍの管路更新を行い、管路更新率は0.11%となったが、平均値の0.46%を0.35ポイント下回っている。</t>
    <rPh sb="35" eb="36">
      <t>タカ</t>
    </rPh>
    <rPh sb="55" eb="57">
      <t>カンロ</t>
    </rPh>
    <rPh sb="57" eb="59">
      <t>コウシン</t>
    </rPh>
    <rPh sb="59" eb="60">
      <t>リツ</t>
    </rPh>
    <rPh sb="72" eb="74">
      <t>ヘイキン</t>
    </rPh>
    <rPh sb="74" eb="75">
      <t>チ</t>
    </rPh>
    <rPh sb="90" eb="92">
      <t>シタマワ</t>
    </rPh>
    <phoneticPr fontId="4"/>
  </si>
  <si>
    <t>①経常収支比率は100％以上で推移しており、Ｈ28は104.64％であるが、一般会計からの負担があり黒字になっている状況であり水道料金で費用を賄えてはいない。⑤料金回収率は50％以下で推移し、Ｈ28は45.33％と類似団体平均値の93.28%と比較すると47.95ポイント下回っているが、Ｈ28は多額の除却費が発生しており、それを除くと48.09％となる。③流動比率は、100％を上回っているが前述のとおり流動資産のうち給水収益で得た割合は低い。④企業債残高対給水収益は平均値483.11を594.13上回り、Ｈ28では1077.24%である。浄水場整備の資金としてH24に3億円弱を借り入れたため増加し、その後は借入額抑制により僅かではあるが減少傾向にある。Ｈ28の⑥給水減価は331.50円で前年度より16.08円増加しているが、前述の除却費を除いて計算するとと312.51円となる。平均値208.29円との比較では159.15%となっており、広範な管路と多数の小規模施設の維持管理費がかかっている。⑦施設利用率は、70％台で推移しており、Ｈ28も70.40%と平均値より21.08ポイント高くなっているが、⑧Ｈ28の有収率は77.10％で前年度より5.01ポイント改善したが平均値79.34％より2.24％ポイント下回っている。</t>
    <rPh sb="2" eb="3">
      <t>ツネ</t>
    </rPh>
    <rPh sb="45" eb="47">
      <t>フタン</t>
    </rPh>
    <rPh sb="148" eb="150">
      <t>タガク</t>
    </rPh>
    <rPh sb="151" eb="153">
      <t>ジョキャク</t>
    </rPh>
    <rPh sb="153" eb="154">
      <t>ヒ</t>
    </rPh>
    <rPh sb="155" eb="157">
      <t>ハッセイ</t>
    </rPh>
    <rPh sb="165" eb="166">
      <t>ノゾ</t>
    </rPh>
    <rPh sb="367" eb="369">
      <t>ゼンジュツ</t>
    </rPh>
    <rPh sb="370" eb="372">
      <t>ジョキャク</t>
    </rPh>
    <rPh sb="372" eb="373">
      <t>ヒ</t>
    </rPh>
    <rPh sb="374" eb="375">
      <t>ノゾ</t>
    </rPh>
    <rPh sb="377" eb="379">
      <t>ケイサン</t>
    </rPh>
    <rPh sb="389" eb="390">
      <t>エン</t>
    </rPh>
    <rPh sb="430" eb="432">
      <t>タスウ</t>
    </rPh>
    <rPh sb="511" eb="513">
      <t>ユウシュウ</t>
    </rPh>
    <rPh sb="513" eb="514">
      <t>リツ</t>
    </rPh>
    <rPh sb="522" eb="525">
      <t>ゼンネンド</t>
    </rPh>
    <rPh sb="535" eb="537">
      <t>カイゼン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</si>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</sst>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0.11</c:v>
                </c:pt>
              </c:numCache>
            </c:numRef>
          </c:val>
        </c:ser>
        <c:dLbls>
          <c:showLegendKey val="0"/>
          <c:showVal val="0"/>
          <c:showCatName val="0"/>
          <c:showSerName val="0"/>
          <c:showPercent val="0"/>
          <c:showBubbleSize val="0"/>
        </c:dLbls>
        <c:gapWidth val="150"/>
        <c:axId val="49216128"/>
        <c:axId val="492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9216128"/>
        <c:axId val="49219456"/>
      </c:lineChart>
      <c:dateAx>
        <c:axId val="49216128"/>
        <c:scaling>
          <c:orientation val="minMax"/>
        </c:scaling>
        <c:delete val="1"/>
        <c:axPos val="b"/>
        <c:numFmt formatCode="ge" sourceLinked="1"/>
        <c:majorTickMark val="none"/>
        <c:minorTickMark val="none"/>
        <c:tickLblPos val="none"/>
        <c:crossAx val="49219456"/>
        <c:crosses val="autoZero"/>
        <c:auto val="1"/>
        <c:lblOffset val="100"/>
        <c:baseTimeUnit val="years"/>
      </c:dateAx>
      <c:valAx>
        <c:axId val="492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70.25</c:v>
                </c:pt>
                <c:pt idx="1">
                  <c:v>70.790000000000006</c:v>
                </c:pt>
                <c:pt idx="2">
                  <c:v>73.41</c:v>
                </c:pt>
                <c:pt idx="3">
                  <c:v>73.98</c:v>
                </c:pt>
                <c:pt idx="4">
                  <c:v>70.400000000000006</c:v>
                </c:pt>
              </c:numCache>
            </c:numRef>
          </c:val>
        </c:ser>
        <c:dLbls>
          <c:showLegendKey val="0"/>
          <c:showVal val="0"/>
          <c:showCatName val="0"/>
          <c:showSerName val="0"/>
          <c:showPercent val="0"/>
          <c:showBubbleSize val="0"/>
        </c:dLbls>
        <c:gapWidth val="150"/>
        <c:axId val="72155136"/>
        <c:axId val="721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72155136"/>
        <c:axId val="72157056"/>
      </c:lineChart>
      <c:dateAx>
        <c:axId val="72155136"/>
        <c:scaling>
          <c:orientation val="minMax"/>
        </c:scaling>
        <c:delete val="1"/>
        <c:axPos val="b"/>
        <c:numFmt formatCode="ge" sourceLinked="1"/>
        <c:majorTickMark val="none"/>
        <c:minorTickMark val="none"/>
        <c:tickLblPos val="none"/>
        <c:crossAx val="72157056"/>
        <c:crosses val="autoZero"/>
        <c:auto val="1"/>
        <c:lblOffset val="100"/>
        <c:baseTimeUnit val="years"/>
      </c:dateAx>
      <c:valAx>
        <c:axId val="721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76.31</c:v>
                </c:pt>
                <c:pt idx="1">
                  <c:v>76.66</c:v>
                </c:pt>
                <c:pt idx="2">
                  <c:v>72.08</c:v>
                </c:pt>
                <c:pt idx="3">
                  <c:v>72.09</c:v>
                </c:pt>
                <c:pt idx="4">
                  <c:v>77.099999999999994</c:v>
                </c:pt>
              </c:numCache>
            </c:numRef>
          </c:val>
        </c:ser>
        <c:dLbls>
          <c:showLegendKey val="0"/>
          <c:showVal val="0"/>
          <c:showCatName val="0"/>
          <c:showSerName val="0"/>
          <c:showPercent val="0"/>
          <c:showBubbleSize val="0"/>
        </c:dLbls>
        <c:gapWidth val="150"/>
        <c:axId val="72179072"/>
        <c:axId val="722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72179072"/>
        <c:axId val="72209920"/>
      </c:lineChart>
      <c:dateAx>
        <c:axId val="72179072"/>
        <c:scaling>
          <c:orientation val="minMax"/>
        </c:scaling>
        <c:delete val="1"/>
        <c:axPos val="b"/>
        <c:numFmt formatCode="ge" sourceLinked="1"/>
        <c:majorTickMark val="none"/>
        <c:minorTickMark val="none"/>
        <c:tickLblPos val="none"/>
        <c:crossAx val="72209920"/>
        <c:crosses val="autoZero"/>
        <c:auto val="1"/>
        <c:lblOffset val="100"/>
        <c:baseTimeUnit val="years"/>
      </c:dateAx>
      <c:valAx>
        <c:axId val="722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109.57</c:v>
                </c:pt>
                <c:pt idx="1">
                  <c:v>105.49</c:v>
                </c:pt>
                <c:pt idx="2">
                  <c:v>125.1</c:v>
                </c:pt>
                <c:pt idx="3">
                  <c:v>114.72</c:v>
                </c:pt>
                <c:pt idx="4">
                  <c:v>104.64</c:v>
                </c:pt>
              </c:numCache>
            </c:numRef>
          </c:val>
        </c:ser>
        <c:dLbls>
          <c:showLegendKey val="0"/>
          <c:showVal val="0"/>
          <c:showCatName val="0"/>
          <c:showSerName val="0"/>
          <c:showPercent val="0"/>
          <c:showBubbleSize val="0"/>
        </c:dLbls>
        <c:gapWidth val="150"/>
        <c:axId val="49264896"/>
        <c:axId val="721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49264896"/>
        <c:axId val="72132096"/>
      </c:lineChart>
      <c:dateAx>
        <c:axId val="49264896"/>
        <c:scaling>
          <c:orientation val="minMax"/>
        </c:scaling>
        <c:delete val="1"/>
        <c:axPos val="b"/>
        <c:numFmt formatCode="ge" sourceLinked="1"/>
        <c:majorTickMark val="none"/>
        <c:minorTickMark val="none"/>
        <c:tickLblPos val="none"/>
        <c:crossAx val="72132096"/>
        <c:crosses val="autoZero"/>
        <c:auto val="1"/>
        <c:lblOffset val="100"/>
        <c:baseTimeUnit val="years"/>
      </c:dateAx>
      <c:valAx>
        <c:axId val="7213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7.64</c:v>
                </c:pt>
                <c:pt idx="1">
                  <c:v>10.94</c:v>
                </c:pt>
                <c:pt idx="2">
                  <c:v>14.31</c:v>
                </c:pt>
                <c:pt idx="3">
                  <c:v>17.899999999999999</c:v>
                </c:pt>
                <c:pt idx="4">
                  <c:v>21.34</c:v>
                </c:pt>
              </c:numCache>
            </c:numRef>
          </c:val>
        </c:ser>
        <c:dLbls>
          <c:showLegendKey val="0"/>
          <c:showVal val="0"/>
          <c:showCatName val="0"/>
          <c:showSerName val="0"/>
          <c:showPercent val="0"/>
          <c:showBubbleSize val="0"/>
        </c:dLbls>
        <c:gapWidth val="150"/>
        <c:axId val="72165632"/>
        <c:axId val="722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72165632"/>
        <c:axId val="72292224"/>
      </c:lineChart>
      <c:dateAx>
        <c:axId val="72165632"/>
        <c:scaling>
          <c:orientation val="minMax"/>
        </c:scaling>
        <c:delete val="1"/>
        <c:axPos val="b"/>
        <c:numFmt formatCode="ge" sourceLinked="1"/>
        <c:majorTickMark val="none"/>
        <c:minorTickMark val="none"/>
        <c:tickLblPos val="none"/>
        <c:crossAx val="72292224"/>
        <c:crosses val="autoZero"/>
        <c:auto val="1"/>
        <c:lblOffset val="100"/>
        <c:baseTimeUnit val="years"/>
      </c:dateAx>
      <c:valAx>
        <c:axId val="722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31.93</c:v>
                </c:pt>
                <c:pt idx="1">
                  <c:v>31.79</c:v>
                </c:pt>
                <c:pt idx="2">
                  <c:v>33.35</c:v>
                </c:pt>
                <c:pt idx="3">
                  <c:v>37.380000000000003</c:v>
                </c:pt>
                <c:pt idx="4">
                  <c:v>37.14</c:v>
                </c:pt>
              </c:numCache>
            </c:numRef>
          </c:val>
        </c:ser>
        <c:dLbls>
          <c:showLegendKey val="0"/>
          <c:showVal val="0"/>
          <c:showCatName val="0"/>
          <c:showSerName val="0"/>
          <c:showPercent val="0"/>
          <c:showBubbleSize val="0"/>
        </c:dLbls>
        <c:gapWidth val="150"/>
        <c:axId val="75315072"/>
        <c:axId val="754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75315072"/>
        <c:axId val="75437568"/>
      </c:lineChart>
      <c:dateAx>
        <c:axId val="75315072"/>
        <c:scaling>
          <c:orientation val="minMax"/>
        </c:scaling>
        <c:delete val="1"/>
        <c:axPos val="b"/>
        <c:numFmt formatCode="ge" sourceLinked="1"/>
        <c:majorTickMark val="none"/>
        <c:minorTickMark val="none"/>
        <c:tickLblPos val="none"/>
        <c:crossAx val="75437568"/>
        <c:crosses val="autoZero"/>
        <c:auto val="1"/>
        <c:lblOffset val="100"/>
        <c:baseTimeUnit val="years"/>
      </c:dateAx>
      <c:valAx>
        <c:axId val="754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74816"/>
        <c:axId val="754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75474816"/>
        <c:axId val="75482240"/>
      </c:lineChart>
      <c:dateAx>
        <c:axId val="75474816"/>
        <c:scaling>
          <c:orientation val="minMax"/>
        </c:scaling>
        <c:delete val="1"/>
        <c:axPos val="b"/>
        <c:numFmt formatCode="ge" sourceLinked="1"/>
        <c:majorTickMark val="none"/>
        <c:minorTickMark val="none"/>
        <c:tickLblPos val="none"/>
        <c:crossAx val="75482240"/>
        <c:crosses val="autoZero"/>
        <c:auto val="1"/>
        <c:lblOffset val="100"/>
        <c:baseTimeUnit val="years"/>
      </c:dateAx>
      <c:valAx>
        <c:axId val="7548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153.69</c:v>
                </c:pt>
                <c:pt idx="1">
                  <c:v>5419.46</c:v>
                </c:pt>
                <c:pt idx="2">
                  <c:v>191.76</c:v>
                </c:pt>
                <c:pt idx="3">
                  <c:v>245.43</c:v>
                </c:pt>
                <c:pt idx="4">
                  <c:v>216.59</c:v>
                </c:pt>
              </c:numCache>
            </c:numRef>
          </c:val>
        </c:ser>
        <c:dLbls>
          <c:showLegendKey val="0"/>
          <c:showVal val="0"/>
          <c:showCatName val="0"/>
          <c:showSerName val="0"/>
          <c:showPercent val="0"/>
          <c:showBubbleSize val="0"/>
        </c:dLbls>
        <c:gapWidth val="150"/>
        <c:axId val="93941120"/>
        <c:axId val="939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93941120"/>
        <c:axId val="93955584"/>
      </c:lineChart>
      <c:dateAx>
        <c:axId val="93941120"/>
        <c:scaling>
          <c:orientation val="minMax"/>
        </c:scaling>
        <c:delete val="1"/>
        <c:axPos val="b"/>
        <c:numFmt formatCode="ge" sourceLinked="1"/>
        <c:majorTickMark val="none"/>
        <c:minorTickMark val="none"/>
        <c:tickLblPos val="none"/>
        <c:crossAx val="93955584"/>
        <c:crosses val="autoZero"/>
        <c:auto val="1"/>
        <c:lblOffset val="100"/>
        <c:baseTimeUnit val="years"/>
      </c:dateAx>
      <c:valAx>
        <c:axId val="9395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1314.19</c:v>
                </c:pt>
                <c:pt idx="1">
                  <c:v>1229.74</c:v>
                </c:pt>
                <c:pt idx="2">
                  <c:v>1187.1300000000001</c:v>
                </c:pt>
                <c:pt idx="3">
                  <c:v>1129.25</c:v>
                </c:pt>
                <c:pt idx="4">
                  <c:v>1077.24</c:v>
                </c:pt>
              </c:numCache>
            </c:numRef>
          </c:val>
        </c:ser>
        <c:dLbls>
          <c:showLegendKey val="0"/>
          <c:showVal val="0"/>
          <c:showCatName val="0"/>
          <c:showSerName val="0"/>
          <c:showPercent val="0"/>
          <c:showBubbleSize val="0"/>
        </c:dLbls>
        <c:gapWidth val="150"/>
        <c:axId val="113635328"/>
        <c:axId val="1138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13635328"/>
        <c:axId val="113844608"/>
      </c:lineChart>
      <c:dateAx>
        <c:axId val="113635328"/>
        <c:scaling>
          <c:orientation val="minMax"/>
        </c:scaling>
        <c:delete val="1"/>
        <c:axPos val="b"/>
        <c:numFmt formatCode="ge" sourceLinked="1"/>
        <c:majorTickMark val="none"/>
        <c:minorTickMark val="none"/>
        <c:tickLblPos val="none"/>
        <c:crossAx val="113844608"/>
        <c:crosses val="autoZero"/>
        <c:auto val="1"/>
        <c:lblOffset val="100"/>
        <c:baseTimeUnit val="years"/>
      </c:dateAx>
      <c:valAx>
        <c:axId val="11384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44.92</c:v>
                </c:pt>
                <c:pt idx="1">
                  <c:v>42.76</c:v>
                </c:pt>
                <c:pt idx="2">
                  <c:v>49.59</c:v>
                </c:pt>
                <c:pt idx="3">
                  <c:v>48.15</c:v>
                </c:pt>
                <c:pt idx="4">
                  <c:v>45.33</c:v>
                </c:pt>
              </c:numCache>
            </c:numRef>
          </c:val>
        </c:ser>
        <c:dLbls>
          <c:showLegendKey val="0"/>
          <c:showVal val="0"/>
          <c:showCatName val="0"/>
          <c:showSerName val="0"/>
          <c:showPercent val="0"/>
          <c:showBubbleSize val="0"/>
        </c:dLbls>
        <c:gapWidth val="150"/>
        <c:axId val="140954624"/>
        <c:axId val="1437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40954624"/>
        <c:axId val="143713408"/>
      </c:lineChart>
      <c:dateAx>
        <c:axId val="140954624"/>
        <c:scaling>
          <c:orientation val="minMax"/>
        </c:scaling>
        <c:delete val="1"/>
        <c:axPos val="b"/>
        <c:numFmt formatCode="ge" sourceLinked="1"/>
        <c:majorTickMark val="none"/>
        <c:minorTickMark val="none"/>
        <c:tickLblPos val="none"/>
        <c:crossAx val="143713408"/>
        <c:crosses val="autoZero"/>
        <c:auto val="1"/>
        <c:lblOffset val="100"/>
        <c:baseTimeUnit val="years"/>
      </c:dateAx>
      <c:valAx>
        <c:axId val="1437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334.95</c:v>
                </c:pt>
                <c:pt idx="1">
                  <c:v>352.43</c:v>
                </c:pt>
                <c:pt idx="2">
                  <c:v>304.45</c:v>
                </c:pt>
                <c:pt idx="3">
                  <c:v>315.42</c:v>
                </c:pt>
                <c:pt idx="4">
                  <c:v>331.5</c:v>
                </c:pt>
              </c:numCache>
            </c:numRef>
          </c:val>
        </c:ser>
        <c:dLbls>
          <c:showLegendKey val="0"/>
          <c:showVal val="0"/>
          <c:showCatName val="0"/>
          <c:showSerName val="0"/>
          <c:showPercent val="0"/>
          <c:showBubbleSize val="0"/>
        </c:dLbls>
        <c:gapWidth val="150"/>
        <c:axId val="145580032"/>
        <c:axId val="1455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45580032"/>
        <c:axId val="145581952"/>
      </c:lineChart>
      <c:dateAx>
        <c:axId val="145580032"/>
        <c:scaling>
          <c:orientation val="minMax"/>
        </c:scaling>
        <c:delete val="1"/>
        <c:axPos val="b"/>
        <c:numFmt formatCode="ge" sourceLinked="1"/>
        <c:majorTickMark val="none"/>
        <c:minorTickMark val="none"/>
        <c:tickLblPos val="none"/>
        <c:crossAx val="145581952"/>
        <c:crosses val="autoZero"/>
        <c:auto val="1"/>
        <c:lblOffset val="100"/>
        <c:baseTimeUnit val="years"/>
      </c:dateAx>
      <c:valAx>
        <c:axId val="145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福島県　塙町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9210</v>
      </c>
      <c r="AM8" s="71"/>
      <c r="AN8" s="71"/>
      <c r="AO8" s="71"/>
      <c r="AP8" s="71"/>
      <c r="AQ8" s="71"/>
      <c r="AR8" s="71"/>
      <c r="AS8" s="71"/>
      <c r="AT8" s="67">
        <f>データ!$S$6</f>
        <v>211.41</v>
      </c>
      <c r="AU8" s="68"/>
      <c r="AV8" s="68"/>
      <c r="AW8" s="68"/>
      <c r="AX8" s="68"/>
      <c r="AY8" s="68"/>
      <c r="AZ8" s="68"/>
      <c r="BA8" s="68"/>
      <c r="BB8" s="70">
        <f>データ!$T$6</f>
        <v>43.56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64.23</v>
      </c>
      <c r="J10" s="68"/>
      <c r="K10" s="68"/>
      <c r="L10" s="68"/>
      <c r="M10" s="68"/>
      <c r="N10" s="68"/>
      <c r="O10" s="69"/>
      <c r="P10" s="70">
        <f>データ!$P$6</f>
        <v>88.3</v>
      </c>
      <c r="Q10" s="70"/>
      <c r="R10" s="70"/>
      <c r="S10" s="70"/>
      <c r="T10" s="70"/>
      <c r="U10" s="70"/>
      <c r="V10" s="70"/>
      <c r="W10" s="71">
        <f>データ!$Q$6</f>
        <v>2939</v>
      </c>
      <c r="X10" s="71"/>
      <c r="Y10" s="71"/>
      <c r="Z10" s="71"/>
      <c r="AA10" s="71"/>
      <c r="AB10" s="71"/>
      <c r="AC10" s="71"/>
      <c r="AD10" s="2"/>
      <c r="AE10" s="2"/>
      <c r="AF10" s="2"/>
      <c r="AG10" s="2"/>
      <c r="AH10" s="5"/>
      <c r="AI10" s="5"/>
      <c r="AJ10" s="5"/>
      <c r="AK10" s="5"/>
      <c r="AL10" s="71">
        <f>データ!$U$6</f>
        <v>6703</v>
      </c>
      <c r="AM10" s="71"/>
      <c r="AN10" s="71"/>
      <c r="AO10" s="71"/>
      <c r="AP10" s="71"/>
      <c r="AQ10" s="71"/>
      <c r="AR10" s="71"/>
      <c r="AS10" s="71"/>
      <c r="AT10" s="67">
        <f>データ!$V$6</f>
        <v>18.98</v>
      </c>
      <c r="AU10" s="68"/>
      <c r="AV10" s="68"/>
      <c r="AW10" s="68"/>
      <c r="AX10" s="68"/>
      <c r="AY10" s="68"/>
      <c r="AZ10" s="68"/>
      <c r="BA10" s="68"/>
      <c r="BB10" s="70">
        <f>データ!$W$6</f>
        <v>353.16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74837</v>
      </c>
      <c r="D6" s="34">
        <f t="shared" si="3"/>
        <v>46</v>
      </c>
      <c r="E6" s="34">
        <f t="shared" si="3"/>
        <v>1</v>
      </c>
      <c r="F6" s="34">
        <f t="shared" si="3"/>
        <v>0</v>
      </c>
      <c r="G6" s="34">
        <f t="shared" si="3"/>
        <v>1</v>
      </c>
      <c r="H6" s="34" t="str">
        <f t="shared" si="3"/>
        <v>福島県　塙町</v>
      </c>
      <c r="I6" s="34" t="str">
        <f t="shared" si="3"/>
        <v>法適用</v>
      </c>
      <c r="J6" s="34" t="str">
        <f t="shared" si="3"/>
        <v>水道事業</v>
      </c>
      <c r="K6" s="34" t="str">
        <f t="shared" si="3"/>
        <v>末端給水事業</v>
      </c>
      <c r="L6" s="34" t="str">
        <f t="shared" si="3"/>
        <v>A8</v>
      </c>
      <c r="M6" s="34">
        <f t="shared" si="3"/>
        <v>0</v>
      </c>
      <c r="N6" s="35" t="str">
        <f t="shared" si="3"/>
        <v>-</v>
      </c>
      <c r="O6" s="35">
        <f t="shared" si="3"/>
        <v>64.23</v>
      </c>
      <c r="P6" s="35">
        <f t="shared" si="3"/>
        <v>88.3</v>
      </c>
      <c r="Q6" s="35">
        <f t="shared" si="3"/>
        <v>2939</v>
      </c>
      <c r="R6" s="35">
        <f t="shared" si="3"/>
        <v>9210</v>
      </c>
      <c r="S6" s="35">
        <f t="shared" si="3"/>
        <v>211.41</v>
      </c>
      <c r="T6" s="35">
        <f t="shared" si="3"/>
        <v>43.56</v>
      </c>
      <c r="U6" s="35">
        <f t="shared" si="3"/>
        <v>6703</v>
      </c>
      <c r="V6" s="35">
        <f t="shared" si="3"/>
        <v>18.98</v>
      </c>
      <c r="W6" s="35">
        <f t="shared" si="3"/>
        <v>353.16</v>
      </c>
      <c r="X6" s="36">
        <f>IF(X7="",NA(),X7)</f>
        <v>109.57</v>
      </c>
      <c r="Y6" s="36">
        <f t="shared" ref="Y6:AG6" si="4">IF(Y7="",NA(),Y7)</f>
        <v>105.49</v>
      </c>
      <c r="Z6" s="36">
        <f t="shared" si="4"/>
        <v>125.1</v>
      </c>
      <c r="AA6" s="36">
        <f t="shared" si="4"/>
        <v>114.72</v>
      </c>
      <c r="AB6" s="36">
        <f t="shared" si="4"/>
        <v>104.64</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153.69</v>
      </c>
      <c r="AU6" s="36">
        <f t="shared" ref="AU6:BC6" si="6">IF(AU7="",NA(),AU7)</f>
        <v>5419.46</v>
      </c>
      <c r="AV6" s="36">
        <f t="shared" si="6"/>
        <v>191.76</v>
      </c>
      <c r="AW6" s="36">
        <f t="shared" si="6"/>
        <v>245.43</v>
      </c>
      <c r="AX6" s="36">
        <f t="shared" si="6"/>
        <v>216.59</v>
      </c>
      <c r="AY6" s="36">
        <f t="shared" si="6"/>
        <v>1002.64</v>
      </c>
      <c r="AZ6" s="36">
        <f t="shared" si="6"/>
        <v>1164.51</v>
      </c>
      <c r="BA6" s="36">
        <f t="shared" si="6"/>
        <v>434.72</v>
      </c>
      <c r="BB6" s="36">
        <f t="shared" si="6"/>
        <v>416.14</v>
      </c>
      <c r="BC6" s="36">
        <f t="shared" si="6"/>
        <v>371.89</v>
      </c>
      <c r="BD6" s="35" t="str">
        <f>IF(BD7="","",IF(BD7="-","【-】","【"&amp;SUBSTITUTE(TEXT(BD7,"#,##0.00"),"-","△")&amp;"】"))</f>
        <v>【262.87】</v>
      </c>
      <c r="BE6" s="36">
        <f>IF(BE7="",NA(),BE7)</f>
        <v>1314.19</v>
      </c>
      <c r="BF6" s="36">
        <f t="shared" ref="BF6:BN6" si="7">IF(BF7="",NA(),BF7)</f>
        <v>1229.74</v>
      </c>
      <c r="BG6" s="36">
        <f t="shared" si="7"/>
        <v>1187.1300000000001</v>
      </c>
      <c r="BH6" s="36">
        <f t="shared" si="7"/>
        <v>1129.25</v>
      </c>
      <c r="BI6" s="36">
        <f t="shared" si="7"/>
        <v>1077.24</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44.92</v>
      </c>
      <c r="BQ6" s="36">
        <f t="shared" ref="BQ6:BY6" si="8">IF(BQ7="",NA(),BQ7)</f>
        <v>42.76</v>
      </c>
      <c r="BR6" s="36">
        <f t="shared" si="8"/>
        <v>49.59</v>
      </c>
      <c r="BS6" s="36">
        <f t="shared" si="8"/>
        <v>48.15</v>
      </c>
      <c r="BT6" s="36">
        <f t="shared" si="8"/>
        <v>45.33</v>
      </c>
      <c r="BU6" s="36">
        <f t="shared" si="8"/>
        <v>90.69</v>
      </c>
      <c r="BV6" s="36">
        <f t="shared" si="8"/>
        <v>90.64</v>
      </c>
      <c r="BW6" s="36">
        <f t="shared" si="8"/>
        <v>93.66</v>
      </c>
      <c r="BX6" s="36">
        <f t="shared" si="8"/>
        <v>92.76</v>
      </c>
      <c r="BY6" s="36">
        <f t="shared" si="8"/>
        <v>93.28</v>
      </c>
      <c r="BZ6" s="35" t="str">
        <f>IF(BZ7="","",IF(BZ7="-","【-】","【"&amp;SUBSTITUTE(TEXT(BZ7,"#,##0.00"),"-","△")&amp;"】"))</f>
        <v>【105.59】</v>
      </c>
      <c r="CA6" s="36">
        <f>IF(CA7="",NA(),CA7)</f>
        <v>334.95</v>
      </c>
      <c r="CB6" s="36">
        <f t="shared" ref="CB6:CJ6" si="9">IF(CB7="",NA(),CB7)</f>
        <v>352.43</v>
      </c>
      <c r="CC6" s="36">
        <f t="shared" si="9"/>
        <v>304.45</v>
      </c>
      <c r="CD6" s="36">
        <f t="shared" si="9"/>
        <v>315.42</v>
      </c>
      <c r="CE6" s="36">
        <f t="shared" si="9"/>
        <v>331.5</v>
      </c>
      <c r="CF6" s="36">
        <f t="shared" si="9"/>
        <v>211.08</v>
      </c>
      <c r="CG6" s="36">
        <f t="shared" si="9"/>
        <v>213.52</v>
      </c>
      <c r="CH6" s="36">
        <f t="shared" si="9"/>
        <v>208.21</v>
      </c>
      <c r="CI6" s="36">
        <f t="shared" si="9"/>
        <v>208.67</v>
      </c>
      <c r="CJ6" s="36">
        <f t="shared" si="9"/>
        <v>208.29</v>
      </c>
      <c r="CK6" s="35" t="str">
        <f>IF(CK7="","",IF(CK7="-","【-】","【"&amp;SUBSTITUTE(TEXT(CK7,"#,##0.00"),"-","△")&amp;"】"))</f>
        <v>【163.27】</v>
      </c>
      <c r="CL6" s="36">
        <f>IF(CL7="",NA(),CL7)</f>
        <v>70.25</v>
      </c>
      <c r="CM6" s="36">
        <f t="shared" ref="CM6:CU6" si="10">IF(CM7="",NA(),CM7)</f>
        <v>70.790000000000006</v>
      </c>
      <c r="CN6" s="36">
        <f t="shared" si="10"/>
        <v>73.41</v>
      </c>
      <c r="CO6" s="36">
        <f t="shared" si="10"/>
        <v>73.98</v>
      </c>
      <c r="CP6" s="36">
        <f t="shared" si="10"/>
        <v>70.400000000000006</v>
      </c>
      <c r="CQ6" s="36">
        <f t="shared" si="10"/>
        <v>49.69</v>
      </c>
      <c r="CR6" s="36">
        <f t="shared" si="10"/>
        <v>49.77</v>
      </c>
      <c r="CS6" s="36">
        <f t="shared" si="10"/>
        <v>49.22</v>
      </c>
      <c r="CT6" s="36">
        <f t="shared" si="10"/>
        <v>49.08</v>
      </c>
      <c r="CU6" s="36">
        <f t="shared" si="10"/>
        <v>49.32</v>
      </c>
      <c r="CV6" s="35" t="str">
        <f>IF(CV7="","",IF(CV7="-","【-】","【"&amp;SUBSTITUTE(TEXT(CV7,"#,##0.00"),"-","△")&amp;"】"))</f>
        <v>【59.94】</v>
      </c>
      <c r="CW6" s="36">
        <f>IF(CW7="",NA(),CW7)</f>
        <v>76.31</v>
      </c>
      <c r="CX6" s="36">
        <f t="shared" ref="CX6:DF6" si="11">IF(CX7="",NA(),CX7)</f>
        <v>76.66</v>
      </c>
      <c r="CY6" s="36">
        <f t="shared" si="11"/>
        <v>72.08</v>
      </c>
      <c r="CZ6" s="36">
        <f t="shared" si="11"/>
        <v>72.09</v>
      </c>
      <c r="DA6" s="36">
        <f t="shared" si="11"/>
        <v>77.099999999999994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7.64</v>
      </c>
      <c r="DI6" s="36">
        <f t="shared" ref="DI6:DQ6" si="12">IF(DI7="",NA(),DI7)</f>
        <v>10.94</v>
      </c>
      <c r="DJ6" s="36">
        <f t="shared" si="12"/>
        <v>14.31</v>
      </c>
      <c r="DK6" s="36">
        <f t="shared" si="12"/>
        <v>17.899999999999999</v>
      </c>
      <c r="DL6" s="36">
        <f t="shared" si="12"/>
        <v>21.34</v>
      </c>
      <c r="DM6" s="36">
        <f t="shared" si="12"/>
        <v>35.18</v>
      </c>
      <c r="DN6" s="36">
        <f t="shared" si="12"/>
        <v>36.43</v>
      </c>
      <c r="DO6" s="36">
        <f t="shared" si="12"/>
        <v>46.12</v>
      </c>
      <c r="DP6" s="36">
        <f t="shared" si="12"/>
        <v>47.44</v>
      </c>
      <c r="DQ6" s="36">
        <f t="shared" si="12"/>
        <v>48.3</v>
      </c>
      <c r="DR6" s="35" t="str">
        <f>IF(DR7="","",IF(DR7="-","【-】","【"&amp;SUBSTITUTE(TEXT(DR7,"#,##0.00"),"-","△")&amp;"】"))</f>
        <v>【47.91】</v>
      </c>
      <c r="DS6" s="36">
        <f>IF(DS7="",NA(),DS7)</f>
        <v>31.93</v>
      </c>
      <c r="DT6" s="36">
        <f t="shared" ref="DT6:EB6" si="13">IF(DT7="",NA(),DT7)</f>
        <v>31.79</v>
      </c>
      <c r="DU6" s="36">
        <f t="shared" si="13"/>
        <v>33.35</v>
      </c>
      <c r="DV6" s="36">
        <f t="shared" si="13"/>
        <v>37.380000000000003</v>
      </c>
      <c r="DW6" s="36">
        <f t="shared" si="13"/>
        <v>37.14</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5">
        <f t="shared" si="14"/>
        <v>0</v>
      </c>
      <c r="EH6" s="36">
        <f t="shared" si="14"/>
        <v>0.11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74837</v>
      </c>
      <c r="D7" s="38">
        <v>46</v>
      </c>
      <c r="E7" s="38">
        <v>1</v>
      </c>
      <c r="F7" s="38">
        <v>0</v>
      </c>
      <c r="G7" s="38">
        <v>1</v>
      </c>
      <c r="H7" s="38" t="s">
        <v>105</v>
      </c>
      <c r="I7" s="38" t="s">
        <v>106</v>
      </c>
      <c r="J7" s="38" t="s">
        <v>107</v>
      </c>
      <c r="K7" s="38" t="s">
        <v>108</v>
      </c>
      <c r="L7" s="38" t="s">
        <v>109</v>
      </c>
      <c r="M7" s="38"/>
      <c r="N7" s="39" t="s">
        <v>110</v>
      </c>
      <c r="O7" s="39">
        <v>64.23</v>
      </c>
      <c r="P7" s="39">
        <v>88.3</v>
      </c>
      <c r="Q7" s="39">
        <v>2939</v>
      </c>
      <c r="R7" s="39">
        <v>9210</v>
      </c>
      <c r="S7" s="39">
        <v>211.41</v>
      </c>
      <c r="T7" s="39">
        <v>43.56</v>
      </c>
      <c r="U7" s="39">
        <v>6703</v>
      </c>
      <c r="V7" s="39">
        <v>18.98</v>
      </c>
      <c r="W7" s="39">
        <v>353.16</v>
      </c>
      <c r="X7" s="39">
        <v>109.57</v>
      </c>
      <c r="Y7" s="39">
        <v>105.49</v>
      </c>
      <c r="Z7" s="39">
        <v>125.1</v>
      </c>
      <c r="AA7" s="39">
        <v>114.72</v>
      </c>
      <c r="AB7" s="39">
        <v>104.64</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153.69</v>
      </c>
      <c r="AU7" s="39">
        <v>5419.46</v>
      </c>
      <c r="AV7" s="39">
        <v>191.76</v>
      </c>
      <c r="AW7" s="39">
        <v>245.43</v>
      </c>
      <c r="AX7" s="39">
        <v>216.59</v>
      </c>
      <c r="AY7" s="39">
        <v>1002.64</v>
      </c>
      <c r="AZ7" s="39">
        <v>1164.51</v>
      </c>
      <c r="BA7" s="39">
        <v>434.72</v>
      </c>
      <c r="BB7" s="39">
        <v>416.14</v>
      </c>
      <c r="BC7" s="39">
        <v>371.89</v>
      </c>
      <c r="BD7" s="39">
        <v>262.87</v>
      </c>
      <c r="BE7" s="39">
        <v>1314.19</v>
      </c>
      <c r="BF7" s="39">
        <v>1229.74</v>
      </c>
      <c r="BG7" s="39">
        <v>1187.1300000000001</v>
      </c>
      <c r="BH7" s="39">
        <v>1129.25</v>
      </c>
      <c r="BI7" s="39">
        <v>1077.24</v>
      </c>
      <c r="BJ7" s="39">
        <v>520.29999999999995</v>
      </c>
      <c r="BK7" s="39">
        <v>498.27</v>
      </c>
      <c r="BL7" s="39">
        <v>495.76</v>
      </c>
      <c r="BM7" s="39">
        <v>487.22</v>
      </c>
      <c r="BN7" s="39">
        <v>483.11</v>
      </c>
      <c r="BO7" s="39">
        <v>270.87</v>
      </c>
      <c r="BP7" s="39">
        <v>44.92</v>
      </c>
      <c r="BQ7" s="39">
        <v>42.76</v>
      </c>
      <c r="BR7" s="39">
        <v>49.59</v>
      </c>
      <c r="BS7" s="39">
        <v>48.15</v>
      </c>
      <c r="BT7" s="39">
        <v>45.33</v>
      </c>
      <c r="BU7" s="39">
        <v>90.69</v>
      </c>
      <c r="BV7" s="39">
        <v>90.64</v>
      </c>
      <c r="BW7" s="39">
        <v>93.66</v>
      </c>
      <c r="BX7" s="39">
        <v>92.76</v>
      </c>
      <c r="BY7" s="39">
        <v>93.28</v>
      </c>
      <c r="BZ7" s="39">
        <v>105.59</v>
      </c>
      <c r="CA7" s="39">
        <v>334.95</v>
      </c>
      <c r="CB7" s="39">
        <v>352.43</v>
      </c>
      <c r="CC7" s="39">
        <v>304.45</v>
      </c>
      <c r="CD7" s="39">
        <v>315.42</v>
      </c>
      <c r="CE7" s="39">
        <v>331.5</v>
      </c>
      <c r="CF7" s="39">
        <v>211.08</v>
      </c>
      <c r="CG7" s="39">
        <v>213.52</v>
      </c>
      <c r="CH7" s="39">
        <v>208.21</v>
      </c>
      <c r="CI7" s="39">
        <v>208.67</v>
      </c>
      <c r="CJ7" s="39">
        <v>208.29</v>
      </c>
      <c r="CK7" s="39">
        <v>163.27000000000001</v>
      </c>
      <c r="CL7" s="39">
        <v>70.25</v>
      </c>
      <c r="CM7" s="39">
        <v>70.790000000000006</v>
      </c>
      <c r="CN7" s="39">
        <v>73.41</v>
      </c>
      <c r="CO7" s="39">
        <v>73.98</v>
      </c>
      <c r="CP7" s="39">
        <v>70.400000000000006</v>
      </c>
      <c r="CQ7" s="39">
        <v>49.69</v>
      </c>
      <c r="CR7" s="39">
        <v>49.77</v>
      </c>
      <c r="CS7" s="39">
        <v>49.22</v>
      </c>
      <c r="CT7" s="39">
        <v>49.08</v>
      </c>
      <c r="CU7" s="39">
        <v>49.32</v>
      </c>
      <c r="CV7" s="39">
        <v>59.94</v>
      </c>
      <c r="CW7" s="39">
        <v>76.31</v>
      </c>
      <c r="CX7" s="39">
        <v>76.66</v>
      </c>
      <c r="CY7" s="39">
        <v>72.08</v>
      </c>
      <c r="CZ7" s="39">
        <v>72.09</v>
      </c>
      <c r="DA7" s="39">
        <v>77.099999999999994</v>
      </c>
      <c r="DB7" s="39">
        <v>80.010000000000005</v>
      </c>
      <c r="DC7" s="39">
        <v>79.98</v>
      </c>
      <c r="DD7" s="39">
        <v>79.48</v>
      </c>
      <c r="DE7" s="39">
        <v>79.3</v>
      </c>
      <c r="DF7" s="39">
        <v>79.34</v>
      </c>
      <c r="DG7" s="39">
        <v>90.22</v>
      </c>
      <c r="DH7" s="39">
        <v>7.64</v>
      </c>
      <c r="DI7" s="39">
        <v>10.94</v>
      </c>
      <c r="DJ7" s="39">
        <v>14.31</v>
      </c>
      <c r="DK7" s="39">
        <v>17.899999999999999</v>
      </c>
      <c r="DL7" s="39">
        <v>21.34</v>
      </c>
      <c r="DM7" s="39">
        <v>35.18</v>
      </c>
      <c r="DN7" s="39">
        <v>36.43</v>
      </c>
      <c r="DO7" s="39">
        <v>46.12</v>
      </c>
      <c r="DP7" s="39">
        <v>47.44</v>
      </c>
      <c r="DQ7" s="39">
        <v>48.3</v>
      </c>
      <c r="DR7" s="39">
        <v>47.91</v>
      </c>
      <c r="DS7" s="39">
        <v>31.93</v>
      </c>
      <c r="DT7" s="39">
        <v>31.79</v>
      </c>
      <c r="DU7" s="39">
        <v>33.35</v>
      </c>
      <c r="DV7" s="39">
        <v>37.380000000000003</v>
      </c>
      <c r="DW7" s="39">
        <v>37.14</v>
      </c>
      <c r="DX7" s="39">
        <v>8.41</v>
      </c>
      <c r="DY7" s="39">
        <v>8.7200000000000006</v>
      </c>
      <c r="DZ7" s="39">
        <v>9.86</v>
      </c>
      <c r="EA7" s="39">
        <v>11.16</v>
      </c>
      <c r="EB7" s="39">
        <v>12.43</v>
      </c>
      <c r="EC7" s="39">
        <v>15</v>
      </c>
      <c r="ED7" s="39">
        <v>0</v>
      </c>
      <c r="EE7" s="39">
        <v>0</v>
      </c>
      <c r="EF7" s="39">
        <v>0</v>
      </c>
      <c r="EG7" s="39">
        <v>0</v>
      </c>
      <c r="EH7" s="39">
        <v>0.11</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2018-02-02T09:02:21Z</cp:lastPrinted>
  <dcterms:created xsi:type="dcterms:W3CDTF">2017-12-25T01:23:10Z</dcterms:created>
  <dcterms:modified xsi:type="dcterms:W3CDTF">2018-02-26T06:24:35Z</dcterms:modified>
  <cp:category/>
</cp:coreProperties>
</file>