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係共有\共有\「経営比較分析表」\H28年度分　経営比較分析表\2　回答\"/>
    </mc:Choice>
  </mc:AlternateContent>
  <workbookProtection workbookPassword="B31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6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L86" i="4"/>
  <c r="K86" i="4"/>
  <c r="J86" i="4"/>
  <c r="I86" i="4"/>
  <c r="H86" i="4"/>
  <c r="G86" i="4"/>
  <c r="E86" i="4"/>
  <c r="BB10" i="4"/>
  <c r="AD10" i="4"/>
  <c r="W10" i="4"/>
  <c r="P10" i="4"/>
  <c r="B10" i="4"/>
  <c r="BB8" i="4"/>
  <c r="AT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<sst xmlns="http://schemas.openxmlformats.org/spreadsheetml/2006/main" count="323" uniqueCount="123">
  <si>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</si>
  <si>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</si>
  <si>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</si>
  <si>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</si>
  <si>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</si>
  <si>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</si>
  <si>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</si>
  <si>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</si>
  <si>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</si>
  <si>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</si>
  <si>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</si>
  <si>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</si>
  <si>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</si>
  <si>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</si>
  <si>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</si>
  <si>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</si>
  <si>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</si>
  <si>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</si>
  <si>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</si>
  <si>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</si>
  <si>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</si>
  <si>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</si>
  <si>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</si>
  <si>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</si>
  <si>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</si>
  <si>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</si>
  <si>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</si>
  <si>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</si>
  <si>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</si>
  <si>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</si>
  <si>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</si>
  <si>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</si>
  <si>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</si>
  <si>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</si>
  <si>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</si>
  <si>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</si>
  <si>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</si>
  <si>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</si>
  <si>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</si>
  <si>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</si>
  <si>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</si>
  <si>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</si>
  <si>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</si>
  <si>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</si>
  <si>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</si>
  <si>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</si>
  <si>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</si>
  <si>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</si>
  <si>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</si>
  <si>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</si>
  <si>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</si>
  <si>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</si>
  <si>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</si>
  <si>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</si>
  <si>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</si>
  <si>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</si>
  <si>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</si>
  <si>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</si>
  <si>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</si>
  <si>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</si>
  <si>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</si>
  <si>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</si>
  <si>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</si>
  <si>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</si>
  <si>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</si>
  <si>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</si>
  <si>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</si>
  <si>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</si>
  <si>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</si>
  <si>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</si>
  <si>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</si>
  <si>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</si>
  <si>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</si>
  <si>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</si>
  <si>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</si>
  <si>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</si>
  <si>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</si>
  <si>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</si>
  <si>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</si>
  <si>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</si>
  <si>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</si>
  <si>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</si>
  <si>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</si>
  <si>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</si>
  <si>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</si>
  <si>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</si>
  <si>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</si>
  <si>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</si>
  <si>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</si>
  <si>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</si>
  <si>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</si>
  <si>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</si>
  <si>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</si>
  <si>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</si>
  <si>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</si>
  <si>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</si>
  <si>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</si>
  <si>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</si>
  <si>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</si>
  <si>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</si>
  <si>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</si>
  <si>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</si>
  <si>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</si>
  <si>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</si>
  <si>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</si>
  <si>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</si>
  <si>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</si>
  <si>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</si>
  <si>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福島県　福島市</t>
  </si>
  <si>
    <t>法適用</t>
  </si>
  <si>
    <t>下水道事業</t>
  </si>
  <si>
    <t>農業集落排水</t>
  </si>
  <si>
    <t>F2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</si>
  <si>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</si>
  <si>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</si>
  <si>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</si>
  <si>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</si>
  <si>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</si>
  <si>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</si>
  <si>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管渠については、耐用年数を超えるものはありませんが、小田地区は平成7年度、山口地区は平成10年度の整備開始から長期間が経過していることから、今後は施設の老朽化対策が必要となってきています。</t>
    <rPh sb="1" eb="3">
      <t>カンキョ</t>
    </rPh>
    <rPh sb="9" eb="11">
      <t>タイヨウ</t>
    </rPh>
    <rPh sb="11" eb="13">
      <t>ネンスウ</t>
    </rPh>
    <rPh sb="14" eb="15">
      <t>コ</t>
    </rPh>
    <phoneticPr fontId="7"/>
  </si>
  <si>
    <t>　平成28年4月から本市農業集落排水事業に地方公営企業法を一部適用し、新たに財務資料を作成したことから、より詳細な経営分析が可能となっています。
　予防保全型の維持管理を行い、事故や機能停止を防ぎ、維持管理費用の増加を防止するとともに、農業集落排水施設と公共下水道の統廃合の検討を行い、処理の効率化や省エネ対策の推進を目指します。
　また、水洗化率向上などによる使用料の増収に努め、経費回収率の向上を図り、経営の健全化を進めます。</t>
    <rPh sb="12" eb="20">
      <t>ン</t>
    </rPh>
    <phoneticPr fontId="7"/>
  </si>
  <si>
    <t>非設置</t>
    <rPh sb="0" eb="1">
      <t>ヒ</t>
    </rPh>
    <rPh sb="1" eb="3">
      <t>セッチ</t>
    </rPh>
    <phoneticPr fontId="4"/>
  </si>
  <si>
    <t>　本市農業集落排水事業は、農村地区の生活環境の改善と農業用水域の水質保全のため、小田及び山口の2地区に整備され、小田地区は平成10年度から、山口地区は平成14年度から一部の利用を開始しています。
  施設整備は完了し、水洗化率は平均的な水準となっていますが、処理区域内人口の少ない農業地域のため、使用料収入の確保が困難であるうえに、施設の老朽化による修繕費により、企業債残高対事業規模比率や汚水処理原価が高く、経費回収率は低い状況となっており、厳しい経営状況です。</t>
    <rPh sb="140" eb="142">
      <t>ノウギョウ</t>
    </rPh>
    <rPh sb="142" eb="144">
      <t>チイキ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</si>
</sst>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484880"/>
        <c:axId val="134484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84880"/>
        <c:axId val="134484488"/>
      </c:lineChart>
      <c:dateAx>
        <c:axId val="134484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484488"/>
        <c:crosses val="autoZero"/>
        <c:auto val="1"/>
        <c:lblOffset val="100"/>
        <c:baseTimeUnit val="years"/>
      </c:dateAx>
      <c:valAx>
        <c:axId val="134484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484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017664"/>
        <c:axId val="32702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017664"/>
        <c:axId val="327020016"/>
      </c:lineChart>
      <c:dateAx>
        <c:axId val="327017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020016"/>
        <c:crosses val="autoZero"/>
        <c:auto val="1"/>
        <c:lblOffset val="100"/>
        <c:baseTimeUnit val="years"/>
      </c:dateAx>
      <c:valAx>
        <c:axId val="327020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017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016488"/>
        <c:axId val="327018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016488"/>
        <c:axId val="327018056"/>
      </c:lineChart>
      <c:dateAx>
        <c:axId val="327016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018056"/>
        <c:crosses val="autoZero"/>
        <c:auto val="1"/>
        <c:lblOffset val="100"/>
        <c:baseTimeUnit val="years"/>
      </c:dateAx>
      <c:valAx>
        <c:axId val="327018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016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251384"/>
        <c:axId val="327252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99.66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251384"/>
        <c:axId val="327252952"/>
      </c:lineChart>
      <c:dateAx>
        <c:axId val="327251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252952"/>
        <c:crosses val="autoZero"/>
        <c:auto val="1"/>
        <c:lblOffset val="100"/>
        <c:baseTimeUnit val="years"/>
      </c:dateAx>
      <c:valAx>
        <c:axId val="327252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251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253736"/>
        <c:axId val="32725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253736"/>
        <c:axId val="327253344"/>
      </c:lineChart>
      <c:dateAx>
        <c:axId val="327253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253344"/>
        <c:crosses val="autoZero"/>
        <c:auto val="1"/>
        <c:lblOffset val="100"/>
        <c:baseTimeUnit val="years"/>
      </c:dateAx>
      <c:valAx>
        <c:axId val="32725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253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254520"/>
        <c:axId val="327257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254520"/>
        <c:axId val="327257264"/>
      </c:lineChart>
      <c:dateAx>
        <c:axId val="327254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257264"/>
        <c:crosses val="autoZero"/>
        <c:auto val="1"/>
        <c:lblOffset val="100"/>
        <c:baseTimeUnit val="years"/>
      </c:dateAx>
      <c:valAx>
        <c:axId val="327257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254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256480"/>
        <c:axId val="327256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225.39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256480"/>
        <c:axId val="327256088"/>
      </c:lineChart>
      <c:dateAx>
        <c:axId val="32725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256088"/>
        <c:crosses val="autoZero"/>
        <c:auto val="1"/>
        <c:lblOffset val="100"/>
        <c:baseTimeUnit val="years"/>
      </c:dateAx>
      <c:valAx>
        <c:axId val="327256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25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252168"/>
        <c:axId val="32725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252168"/>
        <c:axId val="327250992"/>
      </c:lineChart>
      <c:dateAx>
        <c:axId val="327252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250992"/>
        <c:crosses val="autoZero"/>
        <c:auto val="1"/>
        <c:lblOffset val="100"/>
        <c:baseTimeUnit val="years"/>
      </c:dateAx>
      <c:valAx>
        <c:axId val="32725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252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1923.31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020800"/>
        <c:axId val="327021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020800"/>
        <c:axId val="327021192"/>
      </c:lineChart>
      <c:dateAx>
        <c:axId val="32702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021192"/>
        <c:crosses val="autoZero"/>
        <c:auto val="1"/>
        <c:lblOffset val="100"/>
        <c:baseTimeUnit val="years"/>
      </c:dateAx>
      <c:valAx>
        <c:axId val="327021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020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32.979999999999997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019624"/>
        <c:axId val="32701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019624"/>
        <c:axId val="327016880"/>
      </c:lineChart>
      <c:dateAx>
        <c:axId val="327019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016880"/>
        <c:crosses val="autoZero"/>
        <c:auto val="1"/>
        <c:lblOffset val="100"/>
        <c:baseTimeUnit val="years"/>
      </c:dateAx>
      <c:valAx>
        <c:axId val="32701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019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391.39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014920"/>
        <c:axId val="327020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014920"/>
        <c:axId val="327020408"/>
      </c:lineChart>
      <c:dateAx>
        <c:axId val="327014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020408"/>
        <c:crosses val="autoZero"/>
        <c:auto val="1"/>
        <c:lblOffset val="100"/>
        <c:baseTimeUnit val="years"/>
      </c:dateAx>
      <c:valAx>
        <c:axId val="327020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014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【206.58】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>
      <selection activeCell="CC5" sqref="CC5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6" t="str">
        <f>データ!H6</f>
        <v>福島県　福島市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4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3" t="str">
        <f>データ!I6</f>
        <v>法適用</v>
      </c>
      <c r="C8" s="73"/>
      <c r="D8" s="73"/>
      <c r="E8" s="73"/>
      <c r="F8" s="73"/>
      <c r="G8" s="73"/>
      <c r="H8" s="73"/>
      <c r="I8" s="73" t="str">
        <f>データ!J6</f>
        <v>下水道事業</v>
      </c>
      <c r="J8" s="73"/>
      <c r="K8" s="73"/>
      <c r="L8" s="73"/>
      <c r="M8" s="73"/>
      <c r="N8" s="73"/>
      <c r="O8" s="73"/>
      <c r="P8" s="73" t="str">
        <f>データ!K6</f>
        <v>農業集落排水</v>
      </c>
      <c r="Q8" s="73"/>
      <c r="R8" s="73"/>
      <c r="S8" s="73"/>
      <c r="T8" s="73"/>
      <c r="U8" s="73"/>
      <c r="V8" s="73"/>
      <c r="W8" s="73" t="str">
        <f>データ!L6</f>
        <v>F2</v>
      </c>
      <c r="X8" s="73"/>
      <c r="Y8" s="73"/>
      <c r="Z8" s="73"/>
      <c r="AA8" s="73"/>
      <c r="AB8" s="73"/>
      <c r="AC8" s="73"/>
      <c r="AD8" s="74" t="s">
        <v>121</v>
      </c>
      <c r="AE8" s="74"/>
      <c r="AF8" s="74"/>
      <c r="AG8" s="74"/>
      <c r="AH8" s="74"/>
      <c r="AI8" s="74"/>
      <c r="AJ8" s="74"/>
      <c r="AK8" s="4"/>
      <c r="AL8" s="68">
        <f>データ!S6</f>
        <v>283493</v>
      </c>
      <c r="AM8" s="68"/>
      <c r="AN8" s="68"/>
      <c r="AO8" s="68"/>
      <c r="AP8" s="68"/>
      <c r="AQ8" s="68"/>
      <c r="AR8" s="68"/>
      <c r="AS8" s="68"/>
      <c r="AT8" s="67">
        <f>データ!T6</f>
        <v>767.72</v>
      </c>
      <c r="AU8" s="67"/>
      <c r="AV8" s="67"/>
      <c r="AW8" s="67"/>
      <c r="AX8" s="67"/>
      <c r="AY8" s="67"/>
      <c r="AZ8" s="67"/>
      <c r="BA8" s="67"/>
      <c r="BB8" s="67">
        <f>データ!U6</f>
        <v>369.27</v>
      </c>
      <c r="BC8" s="67"/>
      <c r="BD8" s="67"/>
      <c r="BE8" s="67"/>
      <c r="BF8" s="67"/>
      <c r="BG8" s="67"/>
      <c r="BH8" s="67"/>
      <c r="BI8" s="67"/>
      <c r="BJ8" s="4"/>
      <c r="BK8" s="4"/>
      <c r="BL8" s="71" t="s">
        <v>10</v>
      </c>
      <c r="BM8" s="72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4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4"/>
      <c r="BK9" s="4"/>
      <c r="BL9" s="65" t="s">
        <v>20</v>
      </c>
      <c r="BM9" s="66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47.04</v>
      </c>
      <c r="J10" s="67"/>
      <c r="K10" s="67"/>
      <c r="L10" s="67"/>
      <c r="M10" s="67"/>
      <c r="N10" s="67"/>
      <c r="O10" s="67"/>
      <c r="P10" s="67">
        <f>データ!P6</f>
        <v>0.85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2862</v>
      </c>
      <c r="AE10" s="68"/>
      <c r="AF10" s="68"/>
      <c r="AG10" s="68"/>
      <c r="AH10" s="68"/>
      <c r="AI10" s="68"/>
      <c r="AJ10" s="68"/>
      <c r="AK10" s="2"/>
      <c r="AL10" s="68">
        <f>データ!V6</f>
        <v>2408</v>
      </c>
      <c r="AM10" s="68"/>
      <c r="AN10" s="68"/>
      <c r="AO10" s="68"/>
      <c r="AP10" s="68"/>
      <c r="AQ10" s="68"/>
      <c r="AR10" s="68"/>
      <c r="AS10" s="68"/>
      <c r="AT10" s="67">
        <f>データ!W6</f>
        <v>3.12</v>
      </c>
      <c r="AU10" s="67"/>
      <c r="AV10" s="67"/>
      <c r="AW10" s="67"/>
      <c r="AX10" s="67"/>
      <c r="AY10" s="67"/>
      <c r="AZ10" s="67"/>
      <c r="BA10" s="67"/>
      <c r="BB10" s="67">
        <f>データ!X6</f>
        <v>771.79</v>
      </c>
      <c r="BC10" s="67"/>
      <c r="BD10" s="67"/>
      <c r="BE10" s="67"/>
      <c r="BF10" s="67"/>
      <c r="BG10" s="67"/>
      <c r="BH10" s="67"/>
      <c r="BI10" s="67"/>
      <c r="BJ10" s="2"/>
      <c r="BK10" s="2"/>
      <c r="BL10" s="69" t="s">
        <v>22</v>
      </c>
      <c r="BM10" s="70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26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122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>
      <c r="A34" s="2"/>
      <c r="B34" s="17"/>
      <c r="C34" s="55" t="s">
        <v>27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28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29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30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31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119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>
      <c r="A56" s="2"/>
      <c r="B56" s="17"/>
      <c r="C56" s="55" t="s">
        <v>32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33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34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35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>
      <c r="A60" s="2"/>
      <c r="B60" s="56" t="s">
        <v>36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37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120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>
      <c r="A79" s="2"/>
      <c r="B79" s="17"/>
      <c r="C79" s="55" t="s">
        <v>38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39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40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【99.11】</v>
      </c>
      <c r="F86" s="27" t="str">
        <f>データ!AT6</f>
        <v>【206.58】</v>
      </c>
      <c r="G86" s="27" t="str">
        <f>データ!BE6</f>
        <v>【34.54】</v>
      </c>
      <c r="H86" s="27" t="str">
        <f>データ!BP6</f>
        <v>【914.53】</v>
      </c>
      <c r="I86" s="27" t="str">
        <f>データ!CA6</f>
        <v>【55.73】</v>
      </c>
      <c r="J86" s="27" t="str">
        <f>データ!CL6</f>
        <v>【276.78】</v>
      </c>
      <c r="K86" s="27" t="str">
        <f>データ!CW6</f>
        <v>【59.15】</v>
      </c>
      <c r="L86" s="27" t="str">
        <f>データ!DH6</f>
        <v>【85.01】</v>
      </c>
      <c r="M86" s="27" t="str">
        <f>データ!DS6</f>
        <v>【22.37】</v>
      </c>
      <c r="N86" s="27" t="str">
        <f>データ!ED6</f>
        <v>【0.00】</v>
      </c>
      <c r="O86" s="27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>
      <c r="A6" s="29" t="s">
        <v>107</v>
      </c>
      <c r="B6" s="34">
        <f>B7</f>
        <v>2016</v>
      </c>
      <c r="C6" s="34">
        <f t="shared" ref="C6:X6" si="3">C7</f>
        <v>72010</v>
      </c>
      <c r="D6" s="34">
        <f t="shared" si="3"/>
        <v>46</v>
      </c>
      <c r="E6" s="34">
        <f t="shared" si="3"/>
        <v>17</v>
      </c>
      <c r="F6" s="34">
        <f t="shared" si="3"/>
        <v>5</v>
      </c>
      <c r="G6" s="34">
        <f t="shared" si="3"/>
        <v>0</v>
      </c>
      <c r="H6" s="34" t="str">
        <f t="shared" si="3"/>
        <v>福島県　福島市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農業集落排水</v>
      </c>
      <c r="L6" s="34" t="str">
        <f t="shared" si="3"/>
        <v>F2</v>
      </c>
      <c r="M6" s="34">
        <f t="shared" si="3"/>
        <v>0</v>
      </c>
      <c r="N6" s="35" t="str">
        <f t="shared" si="3"/>
        <v>-</v>
      </c>
      <c r="O6" s="35">
        <f t="shared" si="3"/>
        <v>47.04</v>
      </c>
      <c r="P6" s="35">
        <f t="shared" si="3"/>
        <v>0.85</v>
      </c>
      <c r="Q6" s="35">
        <f t="shared" si="3"/>
        <v>100</v>
      </c>
      <c r="R6" s="35">
        <f t="shared" si="3"/>
        <v>2862</v>
      </c>
      <c r="S6" s="35">
        <f t="shared" si="3"/>
        <v>283493</v>
      </c>
      <c r="T6" s="35">
        <f t="shared" si="3"/>
        <v>767.72</v>
      </c>
      <c r="U6" s="35">
        <f t="shared" si="3"/>
        <v>369.27</v>
      </c>
      <c r="V6" s="35">
        <f t="shared" si="3"/>
        <v>2408</v>
      </c>
      <c r="W6" s="35">
        <f t="shared" si="3"/>
        <v>3.12</v>
      </c>
      <c r="X6" s="35">
        <f t="shared" si="3"/>
        <v>771.79</v>
      </c>
      <c r="Y6" s="36" t="str">
        <f>IF(Y7="",NA(),Y7)</f>
        <v>-</v>
      </c>
      <c r="Z6" s="36" t="str">
        <f t="shared" ref="Z6:AH6" si="4">IF(Z7="",NA(),Z7)</f>
        <v>-</v>
      </c>
      <c r="AA6" s="36" t="str">
        <f t="shared" si="4"/>
        <v>-</v>
      </c>
      <c r="AB6" s="36" t="str">
        <f t="shared" si="4"/>
        <v>-</v>
      </c>
      <c r="AC6" s="36">
        <f t="shared" si="4"/>
        <v>100.02</v>
      </c>
      <c r="AD6" s="36" t="str">
        <f t="shared" si="4"/>
        <v>-</v>
      </c>
      <c r="AE6" s="36" t="str">
        <f t="shared" si="4"/>
        <v>-</v>
      </c>
      <c r="AF6" s="36" t="str">
        <f t="shared" si="4"/>
        <v>-</v>
      </c>
      <c r="AG6" s="36" t="str">
        <f t="shared" si="4"/>
        <v>-</v>
      </c>
      <c r="AH6" s="36">
        <f t="shared" si="4"/>
        <v>99.66</v>
      </c>
      <c r="AI6" s="35" t="str">
        <f>IF(AI7="","",IF(AI7="-","【-】","【"&amp;SUBSTITUTE(TEXT(AI7,"#,##0.00"),"-","△")&amp;"】"))</f>
        <v>【99.11】</v>
      </c>
      <c r="AJ6" s="36" t="str">
        <f>IF(AJ7="",NA(),AJ7)</f>
        <v>-</v>
      </c>
      <c r="AK6" s="36" t="str">
        <f t="shared" ref="AK6:AS6" si="5">IF(AK7="",NA(),AK7)</f>
        <v>-</v>
      </c>
      <c r="AL6" s="36" t="str">
        <f t="shared" si="5"/>
        <v>-</v>
      </c>
      <c r="AM6" s="36" t="str">
        <f t="shared" si="5"/>
        <v>-</v>
      </c>
      <c r="AN6" s="35">
        <f t="shared" si="5"/>
        <v>0</v>
      </c>
      <c r="AO6" s="36" t="str">
        <f t="shared" si="5"/>
        <v>-</v>
      </c>
      <c r="AP6" s="36" t="str">
        <f t="shared" si="5"/>
        <v>-</v>
      </c>
      <c r="AQ6" s="36" t="str">
        <f t="shared" si="5"/>
        <v>-</v>
      </c>
      <c r="AR6" s="36" t="str">
        <f t="shared" si="5"/>
        <v>-</v>
      </c>
      <c r="AS6" s="36">
        <f t="shared" si="5"/>
        <v>225.39</v>
      </c>
      <c r="AT6" s="35" t="str">
        <f>IF(AT7="","",IF(AT7="-","【-】","【"&amp;SUBSTITUTE(TEXT(AT7,"#,##0.00"),"-","△")&amp;"】"))</f>
        <v>【206.58】</v>
      </c>
      <c r="AU6" s="36" t="str">
        <f>IF(AU7="",NA(),AU7)</f>
        <v>-</v>
      </c>
      <c r="AV6" s="36" t="str">
        <f t="shared" ref="AV6:BD6" si="6">IF(AV7="",NA(),AV7)</f>
        <v>-</v>
      </c>
      <c r="AW6" s="36" t="str">
        <f t="shared" si="6"/>
        <v>-</v>
      </c>
      <c r="AX6" s="36" t="str">
        <f t="shared" si="6"/>
        <v>-</v>
      </c>
      <c r="AY6" s="36">
        <f t="shared" si="6"/>
        <v>54.05</v>
      </c>
      <c r="AZ6" s="36" t="str">
        <f t="shared" si="6"/>
        <v>-</v>
      </c>
      <c r="BA6" s="36" t="str">
        <f t="shared" si="6"/>
        <v>-</v>
      </c>
      <c r="BB6" s="36" t="str">
        <f t="shared" si="6"/>
        <v>-</v>
      </c>
      <c r="BC6" s="36" t="str">
        <f t="shared" si="6"/>
        <v>-</v>
      </c>
      <c r="BD6" s="36">
        <f t="shared" si="6"/>
        <v>31.84</v>
      </c>
      <c r="BE6" s="35" t="str">
        <f>IF(BE7="","",IF(BE7="-","【-】","【"&amp;SUBSTITUTE(TEXT(BE7,"#,##0.00"),"-","△")&amp;"】"))</f>
        <v>【34.54】</v>
      </c>
      <c r="BF6" s="36" t="str">
        <f>IF(BF7="",NA(),BF7)</f>
        <v>-</v>
      </c>
      <c r="BG6" s="36" t="str">
        <f t="shared" ref="BG6:BO6" si="7">IF(BG7="",NA(),BG7)</f>
        <v>-</v>
      </c>
      <c r="BH6" s="36" t="str">
        <f t="shared" si="7"/>
        <v>-</v>
      </c>
      <c r="BI6" s="36" t="str">
        <f t="shared" si="7"/>
        <v>-</v>
      </c>
      <c r="BJ6" s="36">
        <f t="shared" si="7"/>
        <v>1923.31</v>
      </c>
      <c r="BK6" s="36" t="str">
        <f t="shared" si="7"/>
        <v>-</v>
      </c>
      <c r="BL6" s="36" t="str">
        <f t="shared" si="7"/>
        <v>-</v>
      </c>
      <c r="BM6" s="36" t="str">
        <f t="shared" si="7"/>
        <v>-</v>
      </c>
      <c r="BN6" s="36" t="str">
        <f t="shared" si="7"/>
        <v>-</v>
      </c>
      <c r="BO6" s="36">
        <f t="shared" si="7"/>
        <v>974.93</v>
      </c>
      <c r="BP6" s="35" t="str">
        <f>IF(BP7="","",IF(BP7="-","【-】","【"&amp;SUBSTITUTE(TEXT(BP7,"#,##0.00"),"-","△")&amp;"】"))</f>
        <v>【914.53】</v>
      </c>
      <c r="BQ6" s="36" t="str">
        <f>IF(BQ7="",NA(),BQ7)</f>
        <v>-</v>
      </c>
      <c r="BR6" s="36" t="str">
        <f t="shared" ref="BR6:BZ6" si="8">IF(BR7="",NA(),BR7)</f>
        <v>-</v>
      </c>
      <c r="BS6" s="36" t="str">
        <f t="shared" si="8"/>
        <v>-</v>
      </c>
      <c r="BT6" s="36" t="str">
        <f t="shared" si="8"/>
        <v>-</v>
      </c>
      <c r="BU6" s="36">
        <f t="shared" si="8"/>
        <v>32.979999999999997</v>
      </c>
      <c r="BV6" s="36" t="str">
        <f t="shared" si="8"/>
        <v>-</v>
      </c>
      <c r="BW6" s="36" t="str">
        <f t="shared" si="8"/>
        <v>-</v>
      </c>
      <c r="BX6" s="36" t="str">
        <f t="shared" si="8"/>
        <v>-</v>
      </c>
      <c r="BY6" s="36" t="str">
        <f t="shared" si="8"/>
        <v>-</v>
      </c>
      <c r="BZ6" s="36">
        <f t="shared" si="8"/>
        <v>55.32</v>
      </c>
      <c r="CA6" s="35" t="str">
        <f>IF(CA7="","",IF(CA7="-","【-】","【"&amp;SUBSTITUTE(TEXT(CA7,"#,##0.00"),"-","△")&amp;"】"))</f>
        <v>【55.73】</v>
      </c>
      <c r="CB6" s="36" t="str">
        <f>IF(CB7="",NA(),CB7)</f>
        <v>-</v>
      </c>
      <c r="CC6" s="36" t="str">
        <f t="shared" ref="CC6:CK6" si="9">IF(CC7="",NA(),CC7)</f>
        <v>-</v>
      </c>
      <c r="CD6" s="36" t="str">
        <f t="shared" si="9"/>
        <v>-</v>
      </c>
      <c r="CE6" s="36" t="str">
        <f t="shared" si="9"/>
        <v>-</v>
      </c>
      <c r="CF6" s="36">
        <f t="shared" si="9"/>
        <v>391.39</v>
      </c>
      <c r="CG6" s="36" t="str">
        <f t="shared" si="9"/>
        <v>-</v>
      </c>
      <c r="CH6" s="36" t="str">
        <f t="shared" si="9"/>
        <v>-</v>
      </c>
      <c r="CI6" s="36" t="str">
        <f t="shared" si="9"/>
        <v>-</v>
      </c>
      <c r="CJ6" s="36" t="str">
        <f t="shared" si="9"/>
        <v>-</v>
      </c>
      <c r="CK6" s="36">
        <f t="shared" si="9"/>
        <v>283.17</v>
      </c>
      <c r="CL6" s="35" t="str">
        <f>IF(CL7="","",IF(CL7="-","【-】","【"&amp;SUBSTITUTE(TEXT(CL7,"#,##0.00"),"-","△")&amp;"】"))</f>
        <v>【276.78】</v>
      </c>
      <c r="CM6" s="36" t="str">
        <f>IF(CM7="",NA(),CM7)</f>
        <v>-</v>
      </c>
      <c r="CN6" s="36" t="str">
        <f t="shared" ref="CN6:CV6" si="10">IF(CN7="",NA(),CN7)</f>
        <v>-</v>
      </c>
      <c r="CO6" s="36" t="str">
        <f t="shared" si="10"/>
        <v>-</v>
      </c>
      <c r="CP6" s="36" t="str">
        <f t="shared" si="10"/>
        <v>-</v>
      </c>
      <c r="CQ6" s="36">
        <f t="shared" si="10"/>
        <v>43.21</v>
      </c>
      <c r="CR6" s="36" t="str">
        <f t="shared" si="10"/>
        <v>-</v>
      </c>
      <c r="CS6" s="36" t="str">
        <f t="shared" si="10"/>
        <v>-</v>
      </c>
      <c r="CT6" s="36" t="str">
        <f t="shared" si="10"/>
        <v>-</v>
      </c>
      <c r="CU6" s="36" t="str">
        <f t="shared" si="10"/>
        <v>-</v>
      </c>
      <c r="CV6" s="36">
        <f t="shared" si="10"/>
        <v>60.65</v>
      </c>
      <c r="CW6" s="35" t="str">
        <f>IF(CW7="","",IF(CW7="-","【-】","【"&amp;SUBSTITUTE(TEXT(CW7,"#,##0.00"),"-","△")&amp;"】"))</f>
        <v>【59.15】</v>
      </c>
      <c r="CX6" s="36" t="str">
        <f>IF(CX7="",NA(),CX7)</f>
        <v>-</v>
      </c>
      <c r="CY6" s="36" t="str">
        <f t="shared" ref="CY6:DG6" si="11">IF(CY7="",NA(),CY7)</f>
        <v>-</v>
      </c>
      <c r="CZ6" s="36" t="str">
        <f t="shared" si="11"/>
        <v>-</v>
      </c>
      <c r="DA6" s="36" t="str">
        <f t="shared" si="11"/>
        <v>-</v>
      </c>
      <c r="DB6" s="36">
        <f t="shared" si="11"/>
        <v>86.84</v>
      </c>
      <c r="DC6" s="36" t="str">
        <f t="shared" si="11"/>
        <v>-</v>
      </c>
      <c r="DD6" s="36" t="str">
        <f t="shared" si="11"/>
        <v>-</v>
      </c>
      <c r="DE6" s="36" t="str">
        <f t="shared" si="11"/>
        <v>-</v>
      </c>
      <c r="DF6" s="36" t="str">
        <f t="shared" si="11"/>
        <v>-</v>
      </c>
      <c r="DG6" s="36">
        <f t="shared" si="11"/>
        <v>84.58</v>
      </c>
      <c r="DH6" s="35" t="str">
        <f>IF(DH7="","",IF(DH7="-","【-】","【"&amp;SUBSTITUTE(TEXT(DH7,"#,##0.00"),"-","△")&amp;"】"))</f>
        <v>【85.01】</v>
      </c>
      <c r="DI6" s="36" t="str">
        <f>IF(DI7="",NA(),DI7)</f>
        <v>-</v>
      </c>
      <c r="DJ6" s="36" t="str">
        <f t="shared" ref="DJ6:DR6" si="12">IF(DJ7="",NA(),DJ7)</f>
        <v>-</v>
      </c>
      <c r="DK6" s="36" t="str">
        <f t="shared" si="12"/>
        <v>-</v>
      </c>
      <c r="DL6" s="36" t="str">
        <f t="shared" si="12"/>
        <v>-</v>
      </c>
      <c r="DM6" s="36">
        <f t="shared" si="12"/>
        <v>3.39</v>
      </c>
      <c r="DN6" s="36" t="str">
        <f t="shared" si="12"/>
        <v>-</v>
      </c>
      <c r="DO6" s="36" t="str">
        <f t="shared" si="12"/>
        <v>-</v>
      </c>
      <c r="DP6" s="36" t="str">
        <f t="shared" si="12"/>
        <v>-</v>
      </c>
      <c r="DQ6" s="36" t="str">
        <f t="shared" si="12"/>
        <v>-</v>
      </c>
      <c r="DR6" s="36">
        <f t="shared" si="12"/>
        <v>22.9</v>
      </c>
      <c r="DS6" s="35" t="str">
        <f>IF(DS7="","",IF(DS7="-","【-】","【"&amp;SUBSTITUTE(TEXT(DS7,"#,##0.00"),"-","△")&amp;"】"))</f>
        <v>【22.37】</v>
      </c>
      <c r="DT6" s="36" t="str">
        <f>IF(DT7="",NA(),DT7)</f>
        <v>-</v>
      </c>
      <c r="DU6" s="36" t="str">
        <f t="shared" ref="DU6:EC6" si="13">IF(DU7="",NA(),DU7)</f>
        <v>-</v>
      </c>
      <c r="DV6" s="36" t="str">
        <f t="shared" si="13"/>
        <v>-</v>
      </c>
      <c r="DW6" s="36" t="str">
        <f t="shared" si="13"/>
        <v>-</v>
      </c>
      <c r="DX6" s="35">
        <f t="shared" si="13"/>
        <v>0</v>
      </c>
      <c r="DY6" s="36" t="str">
        <f t="shared" si="13"/>
        <v>-</v>
      </c>
      <c r="DZ6" s="36" t="str">
        <f t="shared" si="13"/>
        <v>-</v>
      </c>
      <c r="EA6" s="36" t="str">
        <f t="shared" si="13"/>
        <v>-</v>
      </c>
      <c r="EB6" s="36" t="str">
        <f t="shared" si="13"/>
        <v>-</v>
      </c>
      <c r="EC6" s="35">
        <f t="shared" si="13"/>
        <v>0</v>
      </c>
      <c r="ED6" s="35" t="str">
        <f>IF(ED7="","",IF(ED7="-","【-】","【"&amp;SUBSTITUTE(TEXT(ED7,"#,##0.00"),"-","△")&amp;"】"))</f>
        <v>【0.00】</v>
      </c>
      <c r="EE6" s="36" t="str">
        <f>IF(EE7="",NA(),EE7)</f>
        <v>-</v>
      </c>
      <c r="EF6" s="36" t="str">
        <f t="shared" ref="EF6:EN6" si="14">IF(EF7="",NA(),EF7)</f>
        <v>-</v>
      </c>
      <c r="EG6" s="36" t="str">
        <f t="shared" si="14"/>
        <v>-</v>
      </c>
      <c r="EH6" s="36" t="str">
        <f t="shared" si="14"/>
        <v>-</v>
      </c>
      <c r="EI6" s="35">
        <f t="shared" si="14"/>
        <v>0</v>
      </c>
      <c r="EJ6" s="36" t="str">
        <f t="shared" si="14"/>
        <v>-</v>
      </c>
      <c r="EK6" s="36" t="str">
        <f t="shared" si="14"/>
        <v>-</v>
      </c>
      <c r="EL6" s="36" t="str">
        <f t="shared" si="14"/>
        <v>-</v>
      </c>
      <c r="EM6" s="36" t="str">
        <f t="shared" si="14"/>
        <v>-</v>
      </c>
      <c r="EN6" s="36">
        <f t="shared" si="14"/>
        <v>2.0499999999999998</v>
      </c>
      <c r="EO6" s="35" t="str">
        <f>IF(EO7="","",IF(EO7="-","【-】","【"&amp;SUBSTITUTE(TEXT(EO7,"#,##0.00"),"-","△")&amp;"】"))</f>
        <v>【1.58】</v>
      </c>
    </row>
    <row r="7" spans="1:148" s="37" customFormat="1">
      <c r="A7" s="29"/>
      <c r="B7" s="38">
        <v>2016</v>
      </c>
      <c r="C7" s="38">
        <v>72010</v>
      </c>
      <c r="D7" s="38">
        <v>46</v>
      </c>
      <c r="E7" s="38">
        <v>17</v>
      </c>
      <c r="F7" s="38">
        <v>5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47.04</v>
      </c>
      <c r="P7" s="39">
        <v>0.85</v>
      </c>
      <c r="Q7" s="39">
        <v>100</v>
      </c>
      <c r="R7" s="39">
        <v>2862</v>
      </c>
      <c r="S7" s="39">
        <v>283493</v>
      </c>
      <c r="T7" s="39">
        <v>767.72</v>
      </c>
      <c r="U7" s="39">
        <v>369.27</v>
      </c>
      <c r="V7" s="39">
        <v>2408</v>
      </c>
      <c r="W7" s="39">
        <v>3.12</v>
      </c>
      <c r="X7" s="39">
        <v>771.79</v>
      </c>
      <c r="Y7" s="39" t="s">
        <v>113</v>
      </c>
      <c r="Z7" s="39" t="s">
        <v>113</v>
      </c>
      <c r="AA7" s="39" t="s">
        <v>113</v>
      </c>
      <c r="AB7" s="39" t="s">
        <v>113</v>
      </c>
      <c r="AC7" s="39">
        <v>100.02</v>
      </c>
      <c r="AD7" s="39" t="s">
        <v>113</v>
      </c>
      <c r="AE7" s="39" t="s">
        <v>113</v>
      </c>
      <c r="AF7" s="39" t="s">
        <v>113</v>
      </c>
      <c r="AG7" s="39" t="s">
        <v>113</v>
      </c>
      <c r="AH7" s="39">
        <v>99.66</v>
      </c>
      <c r="AI7" s="39">
        <v>99.11</v>
      </c>
      <c r="AJ7" s="39" t="s">
        <v>113</v>
      </c>
      <c r="AK7" s="39" t="s">
        <v>113</v>
      </c>
      <c r="AL7" s="39" t="s">
        <v>113</v>
      </c>
      <c r="AM7" s="39" t="s">
        <v>113</v>
      </c>
      <c r="AN7" s="39">
        <v>0</v>
      </c>
      <c r="AO7" s="39" t="s">
        <v>113</v>
      </c>
      <c r="AP7" s="39" t="s">
        <v>113</v>
      </c>
      <c r="AQ7" s="39" t="s">
        <v>113</v>
      </c>
      <c r="AR7" s="39" t="s">
        <v>113</v>
      </c>
      <c r="AS7" s="39">
        <v>225.39</v>
      </c>
      <c r="AT7" s="39">
        <v>206.58</v>
      </c>
      <c r="AU7" s="39" t="s">
        <v>113</v>
      </c>
      <c r="AV7" s="39" t="s">
        <v>113</v>
      </c>
      <c r="AW7" s="39" t="s">
        <v>113</v>
      </c>
      <c r="AX7" s="39" t="s">
        <v>113</v>
      </c>
      <c r="AY7" s="39">
        <v>54.05</v>
      </c>
      <c r="AZ7" s="39" t="s">
        <v>113</v>
      </c>
      <c r="BA7" s="39" t="s">
        <v>113</v>
      </c>
      <c r="BB7" s="39" t="s">
        <v>113</v>
      </c>
      <c r="BC7" s="39" t="s">
        <v>113</v>
      </c>
      <c r="BD7" s="39">
        <v>31.84</v>
      </c>
      <c r="BE7" s="39">
        <v>34.54</v>
      </c>
      <c r="BF7" s="39" t="s">
        <v>113</v>
      </c>
      <c r="BG7" s="39" t="s">
        <v>113</v>
      </c>
      <c r="BH7" s="39" t="s">
        <v>113</v>
      </c>
      <c r="BI7" s="39" t="s">
        <v>113</v>
      </c>
      <c r="BJ7" s="39">
        <v>1923.31</v>
      </c>
      <c r="BK7" s="39" t="s">
        <v>113</v>
      </c>
      <c r="BL7" s="39" t="s">
        <v>113</v>
      </c>
      <c r="BM7" s="39" t="s">
        <v>113</v>
      </c>
      <c r="BN7" s="39" t="s">
        <v>113</v>
      </c>
      <c r="BO7" s="39">
        <v>974.93</v>
      </c>
      <c r="BP7" s="39">
        <v>914.53</v>
      </c>
      <c r="BQ7" s="39" t="s">
        <v>113</v>
      </c>
      <c r="BR7" s="39" t="s">
        <v>113</v>
      </c>
      <c r="BS7" s="39" t="s">
        <v>113</v>
      </c>
      <c r="BT7" s="39" t="s">
        <v>113</v>
      </c>
      <c r="BU7" s="39">
        <v>32.979999999999997</v>
      </c>
      <c r="BV7" s="39" t="s">
        <v>113</v>
      </c>
      <c r="BW7" s="39" t="s">
        <v>113</v>
      </c>
      <c r="BX7" s="39" t="s">
        <v>113</v>
      </c>
      <c r="BY7" s="39" t="s">
        <v>113</v>
      </c>
      <c r="BZ7" s="39">
        <v>55.32</v>
      </c>
      <c r="CA7" s="39">
        <v>55.73</v>
      </c>
      <c r="CB7" s="39" t="s">
        <v>113</v>
      </c>
      <c r="CC7" s="39" t="s">
        <v>113</v>
      </c>
      <c r="CD7" s="39" t="s">
        <v>113</v>
      </c>
      <c r="CE7" s="39" t="s">
        <v>113</v>
      </c>
      <c r="CF7" s="39">
        <v>391.39</v>
      </c>
      <c r="CG7" s="39" t="s">
        <v>113</v>
      </c>
      <c r="CH7" s="39" t="s">
        <v>113</v>
      </c>
      <c r="CI7" s="39" t="s">
        <v>113</v>
      </c>
      <c r="CJ7" s="39" t="s">
        <v>113</v>
      </c>
      <c r="CK7" s="39">
        <v>283.17</v>
      </c>
      <c r="CL7" s="39">
        <v>276.77999999999997</v>
      </c>
      <c r="CM7" s="39" t="s">
        <v>113</v>
      </c>
      <c r="CN7" s="39" t="s">
        <v>113</v>
      </c>
      <c r="CO7" s="39" t="s">
        <v>113</v>
      </c>
      <c r="CP7" s="39" t="s">
        <v>113</v>
      </c>
      <c r="CQ7" s="39">
        <v>43.21</v>
      </c>
      <c r="CR7" s="39" t="s">
        <v>113</v>
      </c>
      <c r="CS7" s="39" t="s">
        <v>113</v>
      </c>
      <c r="CT7" s="39" t="s">
        <v>113</v>
      </c>
      <c r="CU7" s="39" t="s">
        <v>113</v>
      </c>
      <c r="CV7" s="39">
        <v>60.65</v>
      </c>
      <c r="CW7" s="39">
        <v>59.15</v>
      </c>
      <c r="CX7" s="39" t="s">
        <v>113</v>
      </c>
      <c r="CY7" s="39" t="s">
        <v>113</v>
      </c>
      <c r="CZ7" s="39" t="s">
        <v>113</v>
      </c>
      <c r="DA7" s="39" t="s">
        <v>113</v>
      </c>
      <c r="DB7" s="39">
        <v>86.84</v>
      </c>
      <c r="DC7" s="39" t="s">
        <v>113</v>
      </c>
      <c r="DD7" s="39" t="s">
        <v>113</v>
      </c>
      <c r="DE7" s="39" t="s">
        <v>113</v>
      </c>
      <c r="DF7" s="39" t="s">
        <v>113</v>
      </c>
      <c r="DG7" s="39">
        <v>84.58</v>
      </c>
      <c r="DH7" s="39">
        <v>85.01</v>
      </c>
      <c r="DI7" s="39" t="s">
        <v>113</v>
      </c>
      <c r="DJ7" s="39" t="s">
        <v>113</v>
      </c>
      <c r="DK7" s="39" t="s">
        <v>113</v>
      </c>
      <c r="DL7" s="39" t="s">
        <v>113</v>
      </c>
      <c r="DM7" s="39">
        <v>3.39</v>
      </c>
      <c r="DN7" s="39" t="s">
        <v>113</v>
      </c>
      <c r="DO7" s="39" t="s">
        <v>113</v>
      </c>
      <c r="DP7" s="39" t="s">
        <v>113</v>
      </c>
      <c r="DQ7" s="39" t="s">
        <v>113</v>
      </c>
      <c r="DR7" s="39">
        <v>22.9</v>
      </c>
      <c r="DS7" s="39">
        <v>22.37</v>
      </c>
      <c r="DT7" s="39" t="s">
        <v>113</v>
      </c>
      <c r="DU7" s="39" t="s">
        <v>113</v>
      </c>
      <c r="DV7" s="39" t="s">
        <v>113</v>
      </c>
      <c r="DW7" s="39" t="s">
        <v>113</v>
      </c>
      <c r="DX7" s="39">
        <v>0</v>
      </c>
      <c r="DY7" s="39" t="s">
        <v>113</v>
      </c>
      <c r="DZ7" s="39" t="s">
        <v>113</v>
      </c>
      <c r="EA7" s="39" t="s">
        <v>113</v>
      </c>
      <c r="EB7" s="39" t="s">
        <v>113</v>
      </c>
      <c r="EC7" s="39">
        <v>0</v>
      </c>
      <c r="ED7" s="39">
        <v>0</v>
      </c>
      <c r="EE7" s="39" t="s">
        <v>113</v>
      </c>
      <c r="EF7" s="39" t="s">
        <v>113</v>
      </c>
      <c r="EG7" s="39" t="s">
        <v>113</v>
      </c>
      <c r="EH7" s="39" t="s">
        <v>113</v>
      </c>
      <c r="EI7" s="39">
        <v>0</v>
      </c>
      <c r="EJ7" s="39" t="s">
        <v>113</v>
      </c>
      <c r="EK7" s="39" t="s">
        <v>113</v>
      </c>
      <c r="EL7" s="39" t="s">
        <v>113</v>
      </c>
      <c r="EM7" s="39" t="s">
        <v>113</v>
      </c>
      <c r="EN7" s="39">
        <v>2.0499999999999998</v>
      </c>
      <c r="EO7" s="39">
        <v>1.58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5073</cp:lastModifiedBy>
  <cp:lastPrinted>2018-02-05T08:57:22Z</cp:lastPrinted>
  <dcterms:modified xsi:type="dcterms:W3CDTF">2018-02-06T01:31:36Z</dcterms:modified>
</cp:coreProperties>
</file>