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<sst xmlns="http://schemas.openxmlformats.org/spreadsheetml/2006/main" count="240" uniqueCount="125">
  <si>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</si>
  <si>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</si>
  <si>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</si>
  <si>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</si>
  <si>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</si>
  <si>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</si>
  <si>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</si>
  <si>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</si>
  <si>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</si>
  <si>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</si>
  <si>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</si>
  <si>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</si>
  <si>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</si>
  <si>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</si>
  <si>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</si>
  <si>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</si>
  <si>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</si>
  <si>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</si>
  <si>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</si>
  <si>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</si>
  <si>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</si>
  <si>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</si>
  <si>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</si>
  <si>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</si>
  <si>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</si>
  <si>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</si>
  <si>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</si>
  <si>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</si>
  <si>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</si>
  <si>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</si>
  <si>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</si>
  <si>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</si>
  <si>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</si>
  <si>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</si>
  <si>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</si>
  <si>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</si>
  <si>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</si>
  <si>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</si>
  <si>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</si>
  <si>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</si>
  <si>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</si>
  <si>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</si>
  <si>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</si>
  <si>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</si>
  <si>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</si>
  <si>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</si>
  <si>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</si>
  <si>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</si>
  <si>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</si>
  <si>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</si>
  <si>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</si>
  <si>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</si>
  <si>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</si>
  <si>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</si>
  <si>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</si>
  <si>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</si>
  <si>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</si>
  <si>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</si>
  <si>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</si>
  <si>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</si>
  <si>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</si>
  <si>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</si>
  <si>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</si>
  <si>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</si>
  <si>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</si>
  <si>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</si>
  <si>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</si>
  <si>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</si>
  <si>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</si>
  <si>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</si>
  <si>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</si>
  <si>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</si>
  <si>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</si>
  <si>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</si>
  <si>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</si>
  <si>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</si>
  <si>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</si>
  <si>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</si>
  <si>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</si>
  <si>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</si>
  <si>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</si>
  <si>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</si>
  <si>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</si>
  <si>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</si>
  <si>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</si>
  <si>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</si>
  <si>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</si>
  <si>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</si>
  <si>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</si>
  <si>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</si>
  <si>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</si>
  <si>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</si>
  <si>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</si>
  <si>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</si>
  <si>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</si>
  <si>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</si>
  <si>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</si>
  <si>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</si>
  <si>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</si>
  <si>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</si>
  <si>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</si>
  <si>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</si>
  <si>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</si>
  <si>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</si>
  <si>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</si>
  <si>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</si>
  <si>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</si>
  <si>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</si>
  <si>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</si>
  <si>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下郷町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</si>
  <si>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</si>
  <si>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</si>
  <si>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</si>
  <si>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</si>
  <si>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</si>
  <si>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</si>
  <si>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</si>
  <si>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</si>
  <si>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</si>
  <si>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</si>
  <si>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</si>
  <si>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平成13年度供用開始以降について処理場内及び中継施設における電気設備等のOH及び取替え交換は実施してきているが、処理施設躯体や、管渠についての更新は行っていない。
　平成29年度に供用開始後17年目となることから、施設及び管渠の診断を行い収支バランスを図りながら計画的な更新を推進する。</t>
    <phoneticPr fontId="4"/>
  </si>
  <si>
    <t>非設置</t>
    <rPh sb="0" eb="1">
      <t>ヒ</t>
    </rPh>
    <rPh sb="1" eb="3">
      <t>セッチ</t>
    </rPh>
    <phoneticPr fontId="4"/>
  </si>
  <si>
    <t xml:space="preserve"> 収益的収支比率については、施設建設当時に借入れた起債の一部が完済したことにより、平成25年度に一時改善したものの、平成24年度の機能強化事業に伴い借入れた過疎対策事業債の元金償還が平成27年度から開始されたため、比率の悪化に繋がった。また、同事業で借入れた公営企業債の元金償還が平成29年度から開始されるため、今後も償還金の増加が見込まれる。更に次年度以降における維持管理費についても現行同等もしくは同等以上に推移するものと見込まれることから、今後収支比率は現在より下降するものと推測する。
　この施設は供用開始後16年が経過する施設であり、今後施設診断を経て躯体及び管渠等の更新が必要と考える。
　このことを踏まえ単年度経費が膨大になることの無いよう計画的な施設更新を推進する。併せて、財源の確保も重要な課題であるが、使用料等についても急激な増額にならないよう適正価格についての検討を推進する。</t>
    <rPh sb="1" eb="4">
      <t>シュウエキテキ</t>
    </rPh>
    <rPh sb="4" eb="6">
      <t>シュウシ</t>
    </rPh>
    <rPh sb="6" eb="8">
      <t>ヒリツ</t>
    </rPh>
    <rPh sb="14" eb="16">
      <t>シセツ</t>
    </rPh>
    <rPh sb="16" eb="18">
      <t>ケンセツ</t>
    </rPh>
    <rPh sb="18" eb="20">
      <t>トウジ</t>
    </rPh>
    <rPh sb="21" eb="23">
      <t>カリイ</t>
    </rPh>
    <rPh sb="25" eb="27">
      <t>キサイ</t>
    </rPh>
    <rPh sb="28" eb="30">
      <t>イチブ</t>
    </rPh>
    <rPh sb="31" eb="33">
      <t>カンサイ</t>
    </rPh>
    <rPh sb="41" eb="43">
      <t>ヘイセイ</t>
    </rPh>
    <rPh sb="45" eb="47">
      <t>ネンド</t>
    </rPh>
    <rPh sb="48" eb="50">
      <t>イチジ</t>
    </rPh>
    <rPh sb="50" eb="52">
      <t>カイゼン</t>
    </rPh>
    <rPh sb="58" eb="60">
      <t>ヘイセイ</t>
    </rPh>
    <rPh sb="62" eb="64">
      <t>ネンド</t>
    </rPh>
    <rPh sb="65" eb="67">
      <t>キノウ</t>
    </rPh>
    <rPh sb="67" eb="69">
      <t>キョウカ</t>
    </rPh>
    <rPh sb="69" eb="71">
      <t>ジギョウ</t>
    </rPh>
    <rPh sb="72" eb="73">
      <t>トモナ</t>
    </rPh>
    <rPh sb="74" eb="76">
      <t>カリイ</t>
    </rPh>
    <rPh sb="78" eb="80">
      <t>カソ</t>
    </rPh>
    <rPh sb="80" eb="82">
      <t>タイサク</t>
    </rPh>
    <rPh sb="82" eb="85">
      <t>ジギョウサイ</t>
    </rPh>
    <rPh sb="86" eb="88">
      <t>ガンキン</t>
    </rPh>
    <rPh sb="88" eb="90">
      <t>ショウカン</t>
    </rPh>
    <rPh sb="91" eb="93">
      <t>ヘイセイ</t>
    </rPh>
    <rPh sb="95" eb="97">
      <t>ネンド</t>
    </rPh>
    <rPh sb="99" eb="101">
      <t>カイシ</t>
    </rPh>
    <rPh sb="107" eb="109">
      <t>ヒリツ</t>
    </rPh>
    <rPh sb="110" eb="112">
      <t>アッカ</t>
    </rPh>
    <rPh sb="113" eb="114">
      <t>ツナ</t>
    </rPh>
    <rPh sb="121" eb="124">
      <t>ドウジギョウ</t>
    </rPh>
    <rPh sb="125" eb="127">
      <t>カリイ</t>
    </rPh>
    <rPh sb="129" eb="131">
      <t>コウエイ</t>
    </rPh>
    <rPh sb="131" eb="133">
      <t>キギョウ</t>
    </rPh>
    <rPh sb="133" eb="134">
      <t>サイ</t>
    </rPh>
    <rPh sb="135" eb="137">
      <t>ガンキン</t>
    </rPh>
    <rPh sb="137" eb="139">
      <t>ショウカン</t>
    </rPh>
    <rPh sb="140" eb="142">
      <t>ヘイセイ</t>
    </rPh>
    <rPh sb="144" eb="145">
      <t>ネン</t>
    </rPh>
    <rPh sb="145" eb="146">
      <t>ド</t>
    </rPh>
    <rPh sb="148" eb="150">
      <t>カイシ</t>
    </rPh>
    <rPh sb="156" eb="158">
      <t>コンゴ</t>
    </rPh>
    <rPh sb="341" eb="342">
      <t>アワ</t>
    </rPh>
    <phoneticPr fontId="4"/>
  </si>
  <si>
    <t xml:space="preserve"> 本処理区域である大内宿は、平成28年調べで年間約82万人の観光客が訪れる観光地であり、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使用料算定については簡易水道使用水量をベースとして算定し井戸併用の場合は基本料金及び超過料金単価にて調整しているものの有収水量が低いことから、井戸水による汚水の流入量が多いものと思われる。このことから、有収水量の増加及び、今後の施設更新に向け使用料見直しを含む財源の確保とともに運営費の更なる削減につながる新技術の導入についても検討する。</t>
    <rPh sb="1" eb="2">
      <t>ホン</t>
    </rPh>
    <rPh sb="2" eb="4">
      <t>ショリ</t>
    </rPh>
    <rPh sb="4" eb="6">
      <t>クイキ</t>
    </rPh>
    <rPh sb="9" eb="11">
      <t>オオウチ</t>
    </rPh>
    <rPh sb="11" eb="12">
      <t>ジュク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</si>
</sst>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969344"/>
        <c:axId val="849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84969344"/>
        <c:axId val="84987904"/>
      </c:lineChart>
      <c:dateAx>
        <c:axId val="84969344"/>
        <c:scaling>
          <c:orientation val="minMax"/>
        </c:scaling>
        <c:delete val="1"/>
        <c:axPos val="b"/>
        <c:numFmt formatCode="ge" sourceLinked="1"/>
        <c:majorTickMark val="none"/>
        <c:minorTickMark val="none"/>
        <c:tickLblPos val="none"/>
        <c:crossAx val="84987904"/>
        <c:crosses val="autoZero"/>
        <c:auto val="1"/>
        <c:lblOffset val="100"/>
        <c:baseTimeUnit val="years"/>
      </c:dateAx>
      <c:valAx>
        <c:axId val="849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28.37</c:v>
                </c:pt>
                <c:pt idx="1">
                  <c:v>34.380000000000003</c:v>
                </c:pt>
                <c:pt idx="2">
                  <c:v>30.95</c:v>
                </c:pt>
                <c:pt idx="3">
                  <c:v>27.79</c:v>
                </c:pt>
                <c:pt idx="4">
                  <c:v>28.08</c:v>
                </c:pt>
              </c:numCache>
            </c:numRef>
          </c:val>
        </c:ser>
        <c:dLbls>
          <c:showLegendKey val="0"/>
          <c:showVal val="0"/>
          <c:showCatName val="0"/>
          <c:showSerName val="0"/>
          <c:showPercent val="0"/>
          <c:showBubbleSize val="0"/>
        </c:dLbls>
        <c:gapWidth val="150"/>
        <c:axId val="94722304"/>
        <c:axId val="947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94722304"/>
        <c:axId val="94749056"/>
      </c:lineChart>
      <c:dateAx>
        <c:axId val="94722304"/>
        <c:scaling>
          <c:orientation val="minMax"/>
        </c:scaling>
        <c:delete val="1"/>
        <c:axPos val="b"/>
        <c:numFmt formatCode="ge" sourceLinked="1"/>
        <c:majorTickMark val="none"/>
        <c:minorTickMark val="none"/>
        <c:tickLblPos val="none"/>
        <c:crossAx val="94749056"/>
        <c:crosses val="autoZero"/>
        <c:auto val="1"/>
        <c:lblOffset val="100"/>
        <c:baseTimeUnit val="years"/>
      </c:dateAx>
      <c:valAx>
        <c:axId val="947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98.84</c:v>
                </c:pt>
                <c:pt idx="1">
                  <c:v>98.83</c:v>
                </c:pt>
                <c:pt idx="2">
                  <c:v>98.84</c:v>
                </c:pt>
                <c:pt idx="3">
                  <c:v>100</c:v>
                </c:pt>
                <c:pt idx="4">
                  <c:v>100</c:v>
                </c:pt>
              </c:numCache>
            </c:numRef>
          </c:val>
        </c:ser>
        <c:dLbls>
          <c:showLegendKey val="0"/>
          <c:showVal val="0"/>
          <c:showCatName val="0"/>
          <c:showSerName val="0"/>
          <c:showPercent val="0"/>
          <c:showBubbleSize val="0"/>
        </c:dLbls>
        <c:gapWidth val="150"/>
        <c:axId val="95029120"/>
        <c:axId val="950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95029120"/>
        <c:axId val="95035392"/>
      </c:lineChart>
      <c:dateAx>
        <c:axId val="95029120"/>
        <c:scaling>
          <c:orientation val="minMax"/>
        </c:scaling>
        <c:delete val="1"/>
        <c:axPos val="b"/>
        <c:numFmt formatCode="ge" sourceLinked="1"/>
        <c:majorTickMark val="none"/>
        <c:minorTickMark val="none"/>
        <c:tickLblPos val="none"/>
        <c:crossAx val="95035392"/>
        <c:crosses val="autoZero"/>
        <c:auto val="1"/>
        <c:lblOffset val="100"/>
        <c:baseTimeUnit val="years"/>
      </c:dateAx>
      <c:valAx>
        <c:axId val="950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67.73</c:v>
                </c:pt>
                <c:pt idx="1">
                  <c:v>82.02</c:v>
                </c:pt>
                <c:pt idx="2">
                  <c:v>82.47</c:v>
                </c:pt>
                <c:pt idx="3">
                  <c:v>84.32</c:v>
                </c:pt>
                <c:pt idx="4">
                  <c:v>79.78</c:v>
                </c:pt>
              </c:numCache>
            </c:numRef>
          </c:val>
        </c:ser>
        <c:dLbls>
          <c:showLegendKey val="0"/>
          <c:showVal val="0"/>
          <c:showCatName val="0"/>
          <c:showSerName val="0"/>
          <c:showPercent val="0"/>
          <c:showBubbleSize val="0"/>
        </c:dLbls>
        <c:gapWidth val="150"/>
        <c:axId val="78476800"/>
        <c:axId val="78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76800"/>
        <c:axId val="78478720"/>
      </c:lineChart>
      <c:dateAx>
        <c:axId val="78476800"/>
        <c:scaling>
          <c:orientation val="minMax"/>
        </c:scaling>
        <c:delete val="1"/>
        <c:axPos val="b"/>
        <c:numFmt formatCode="ge" sourceLinked="1"/>
        <c:majorTickMark val="none"/>
        <c:minorTickMark val="none"/>
        <c:tickLblPos val="none"/>
        <c:crossAx val="78478720"/>
        <c:crosses val="autoZero"/>
        <c:auto val="1"/>
        <c:lblOffset val="100"/>
        <c:baseTimeUnit val="years"/>
      </c:dateAx>
      <c:valAx>
        <c:axId val="784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96896"/>
        <c:axId val="784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96896"/>
        <c:axId val="78498816"/>
      </c:lineChart>
      <c:dateAx>
        <c:axId val="78496896"/>
        <c:scaling>
          <c:orientation val="minMax"/>
        </c:scaling>
        <c:delete val="1"/>
        <c:axPos val="b"/>
        <c:numFmt formatCode="ge" sourceLinked="1"/>
        <c:majorTickMark val="none"/>
        <c:minorTickMark val="none"/>
        <c:tickLblPos val="none"/>
        <c:crossAx val="78498816"/>
        <c:crosses val="autoZero"/>
        <c:auto val="1"/>
        <c:lblOffset val="100"/>
        <c:baseTimeUnit val="years"/>
      </c:dateAx>
      <c:valAx>
        <c:axId val="784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46144"/>
        <c:axId val="862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46144"/>
        <c:axId val="86248064"/>
      </c:lineChart>
      <c:dateAx>
        <c:axId val="86246144"/>
        <c:scaling>
          <c:orientation val="minMax"/>
        </c:scaling>
        <c:delete val="1"/>
        <c:axPos val="b"/>
        <c:numFmt formatCode="ge" sourceLinked="1"/>
        <c:majorTickMark val="none"/>
        <c:minorTickMark val="none"/>
        <c:tickLblPos val="none"/>
        <c:crossAx val="86248064"/>
        <c:crosses val="autoZero"/>
        <c:auto val="1"/>
        <c:lblOffset val="100"/>
        <c:baseTimeUnit val="years"/>
      </c:dateAx>
      <c:valAx>
        <c:axId val="86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97216"/>
        <c:axId val="863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97216"/>
        <c:axId val="86307584"/>
      </c:lineChart>
      <c:dateAx>
        <c:axId val="86297216"/>
        <c:scaling>
          <c:orientation val="minMax"/>
        </c:scaling>
        <c:delete val="1"/>
        <c:axPos val="b"/>
        <c:numFmt formatCode="ge" sourceLinked="1"/>
        <c:majorTickMark val="none"/>
        <c:minorTickMark val="none"/>
        <c:tickLblPos val="none"/>
        <c:crossAx val="86307584"/>
        <c:crosses val="autoZero"/>
        <c:auto val="1"/>
        <c:lblOffset val="100"/>
        <c:baseTimeUnit val="years"/>
      </c:dateAx>
      <c:valAx>
        <c:axId val="86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7648"/>
        <c:axId val="942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7648"/>
        <c:axId val="94273920"/>
      </c:lineChart>
      <c:dateAx>
        <c:axId val="94267648"/>
        <c:scaling>
          <c:orientation val="minMax"/>
        </c:scaling>
        <c:delete val="1"/>
        <c:axPos val="b"/>
        <c:numFmt formatCode="ge" sourceLinked="1"/>
        <c:majorTickMark val="none"/>
        <c:minorTickMark val="none"/>
        <c:tickLblPos val="none"/>
        <c:crossAx val="94273920"/>
        <c:crosses val="autoZero"/>
        <c:auto val="1"/>
        <c:lblOffset val="100"/>
        <c:baseTimeUnit val="years"/>
      </c:dateAx>
      <c:valAx>
        <c:axId val="942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829.57</c:v>
                </c:pt>
                <c:pt idx="1">
                  <c:v>882.71</c:v>
                </c:pt>
                <c:pt idx="2">
                  <c:v>804.78</c:v>
                </c:pt>
                <c:pt idx="3">
                  <c:v>576.17999999999995</c:v>
                </c:pt>
                <c:pt idx="4">
                  <c:v>527.6</c:v>
                </c:pt>
              </c:numCache>
            </c:numRef>
          </c:val>
        </c:ser>
        <c:dLbls>
          <c:showLegendKey val="0"/>
          <c:showVal val="0"/>
          <c:showCatName val="0"/>
          <c:showSerName val="0"/>
          <c:showPercent val="0"/>
          <c:showBubbleSize val="0"/>
        </c:dLbls>
        <c:gapWidth val="150"/>
        <c:axId val="94295936"/>
        <c:axId val="94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94295936"/>
        <c:axId val="94306304"/>
      </c:lineChart>
      <c:dateAx>
        <c:axId val="94295936"/>
        <c:scaling>
          <c:orientation val="minMax"/>
        </c:scaling>
        <c:delete val="1"/>
        <c:axPos val="b"/>
        <c:numFmt formatCode="ge" sourceLinked="1"/>
        <c:majorTickMark val="none"/>
        <c:minorTickMark val="none"/>
        <c:tickLblPos val="none"/>
        <c:crossAx val="94306304"/>
        <c:crosses val="autoZero"/>
        <c:auto val="1"/>
        <c:lblOffset val="100"/>
        <c:baseTimeUnit val="years"/>
      </c:dateAx>
      <c:valAx>
        <c:axId val="94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35.93</c:v>
                </c:pt>
                <c:pt idx="1">
                  <c:v>37.590000000000003</c:v>
                </c:pt>
                <c:pt idx="2">
                  <c:v>47.38</c:v>
                </c:pt>
                <c:pt idx="3">
                  <c:v>30.62</c:v>
                </c:pt>
                <c:pt idx="4">
                  <c:v>37.54</c:v>
                </c:pt>
              </c:numCache>
            </c:numRef>
          </c:val>
        </c:ser>
        <c:dLbls>
          <c:showLegendKey val="0"/>
          <c:showVal val="0"/>
          <c:showCatName val="0"/>
          <c:showSerName val="0"/>
          <c:showPercent val="0"/>
          <c:showBubbleSize val="0"/>
        </c:dLbls>
        <c:gapWidth val="150"/>
        <c:axId val="94340608"/>
        <c:axId val="943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94340608"/>
        <c:axId val="94342528"/>
      </c:lineChart>
      <c:dateAx>
        <c:axId val="94340608"/>
        <c:scaling>
          <c:orientation val="minMax"/>
        </c:scaling>
        <c:delete val="1"/>
        <c:axPos val="b"/>
        <c:numFmt formatCode="ge" sourceLinked="1"/>
        <c:majorTickMark val="none"/>
        <c:minorTickMark val="none"/>
        <c:tickLblPos val="none"/>
        <c:crossAx val="94342528"/>
        <c:crosses val="autoZero"/>
        <c:auto val="1"/>
        <c:lblOffset val="100"/>
        <c:baseTimeUnit val="years"/>
      </c:dateAx>
      <c:valAx>
        <c:axId val="943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1018.88</c:v>
                </c:pt>
                <c:pt idx="1">
                  <c:v>928.96</c:v>
                </c:pt>
                <c:pt idx="2">
                  <c:v>783.02</c:v>
                </c:pt>
                <c:pt idx="3">
                  <c:v>1239.04</c:v>
                </c:pt>
                <c:pt idx="4">
                  <c:v>989.86</c:v>
                </c:pt>
              </c:numCache>
            </c:numRef>
          </c:val>
        </c:ser>
        <c:dLbls>
          <c:showLegendKey val="0"/>
          <c:showVal val="0"/>
          <c:showCatName val="0"/>
          <c:showSerName val="0"/>
          <c:showPercent val="0"/>
          <c:showBubbleSize val="0"/>
        </c:dLbls>
        <c:gapWidth val="150"/>
        <c:axId val="94704384"/>
        <c:axId val="947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94704384"/>
        <c:axId val="94706304"/>
      </c:lineChart>
      <c:dateAx>
        <c:axId val="94704384"/>
        <c:scaling>
          <c:orientation val="minMax"/>
        </c:scaling>
        <c:delete val="1"/>
        <c:axPos val="b"/>
        <c:numFmt formatCode="ge" sourceLinked="1"/>
        <c:majorTickMark val="none"/>
        <c:minorTickMark val="none"/>
        <c:tickLblPos val="none"/>
        <c:crossAx val="94706304"/>
        <c:crosses val="autoZero"/>
        <c:auto val="1"/>
        <c:lblOffset val="100"/>
        <c:baseTimeUnit val="years"/>
      </c:dateAx>
      <c:valAx>
        <c:axId val="94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8"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下郷町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6036</v>
      </c>
      <c r="AM8" s="50"/>
      <c r="AN8" s="50"/>
      <c r="AO8" s="50"/>
      <c r="AP8" s="50"/>
      <c r="AQ8" s="50"/>
      <c r="AR8" s="50"/>
      <c r="AS8" s="50"/>
      <c r="AT8" s="45">
        <f>データ!T6</f>
        <v>317.04000000000002</v>
      </c>
      <c r="AU8" s="45"/>
      <c r="AV8" s="45"/>
      <c r="AW8" s="45"/>
      <c r="AX8" s="45"/>
      <c r="AY8" s="45"/>
      <c r="AZ8" s="45"/>
      <c r="BA8" s="45"/>
      <c r="BB8" s="45">
        <f>データ!U6</f>
        <v>19.04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2.86</v>
      </c>
      <c r="Q10" s="45"/>
      <c r="R10" s="45"/>
      <c r="S10" s="45"/>
      <c r="T10" s="45"/>
      <c r="U10" s="45"/>
      <c r="V10" s="45"/>
      <c r="W10" s="45">
        <f>データ!Q6</f>
        <v>55.29</v>
      </c>
      <c r="X10" s="45"/>
      <c r="Y10" s="45"/>
      <c r="Z10" s="45"/>
      <c r="AA10" s="45"/>
      <c r="AB10" s="45"/>
      <c r="AC10" s="45"/>
      <c r="AD10" s="50">
        <f>データ!R6</f>
        <v>5800</v>
      </c>
      <c r="AE10" s="50"/>
      <c r="AF10" s="50"/>
      <c r="AG10" s="50"/>
      <c r="AH10" s="50"/>
      <c r="AI10" s="50"/>
      <c r="AJ10" s="50"/>
      <c r="AK10" s="2"/>
      <c r="AL10" s="50">
        <f>データ!V6</f>
        <v>170</v>
      </c>
      <c r="AM10" s="50"/>
      <c r="AN10" s="50"/>
      <c r="AO10" s="50"/>
      <c r="AP10" s="50"/>
      <c r="AQ10" s="50"/>
      <c r="AR10" s="50"/>
      <c r="AS10" s="50"/>
      <c r="AT10" s="45">
        <f>データ!W6</f>
        <v>0.06</v>
      </c>
      <c r="AU10" s="45"/>
      <c r="AV10" s="45"/>
      <c r="AW10" s="45"/>
      <c r="AX10" s="45"/>
      <c r="AY10" s="45"/>
      <c r="AZ10" s="45"/>
      <c r="BA10" s="45"/>
      <c r="BB10" s="45">
        <f>データ!X6</f>
        <v>2833.33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73628</v>
      </c>
      <c r="D6" s="33">
        <f t="shared" si="3"/>
        <v>47</v>
      </c>
      <c r="E6" s="33">
        <f t="shared" si="3"/>
        <v>17</v>
      </c>
      <c r="F6" s="33">
        <f t="shared" si="3"/>
        <v>5</v>
      </c>
      <c r="G6" s="33">
        <f t="shared" si="3"/>
        <v>0</v>
      </c>
      <c r="H6" s="33" t="str">
        <f t="shared" si="3"/>
        <v>福島県　下郷町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2.86</v>
      </c>
      <c r="Q6" s="34">
        <f t="shared" si="3"/>
        <v>55.29</v>
      </c>
      <c r="R6" s="34">
        <f t="shared" si="3"/>
        <v>5800</v>
      </c>
      <c r="S6" s="34">
        <f t="shared" si="3"/>
        <v>6036</v>
      </c>
      <c r="T6" s="34">
        <f t="shared" si="3"/>
        <v>317.04000000000002</v>
      </c>
      <c r="U6" s="34">
        <f t="shared" si="3"/>
        <v>19.04</v>
      </c>
      <c r="V6" s="34">
        <f t="shared" si="3"/>
        <v>170</v>
      </c>
      <c r="W6" s="34">
        <f t="shared" si="3"/>
        <v>0.06</v>
      </c>
      <c r="X6" s="34">
        <f t="shared" si="3"/>
        <v>2833.33</v>
      </c>
      <c r="Y6" s="35">
        <f>IF(Y7="",NA(),Y7)</f>
        <v>67.73</v>
      </c>
      <c r="Z6" s="35">
        <f t="shared" ref="Z6:AH6" si="4">IF(Z7="",NA(),Z7)</f>
        <v>82.02</v>
      </c>
      <c r="AA6" s="35">
        <f t="shared" si="4"/>
        <v>82.47</v>
      </c>
      <c r="AB6" s="35">
        <f t="shared" si="4"/>
        <v>84.32</v>
      </c>
      <c r="AC6" s="35">
        <f t="shared" si="4"/>
        <v>79.78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829.57</v>
      </c>
      <c r="BG6" s="35">
        <f t="shared" ref="BG6:BO6" si="7">IF(BG7="",NA(),BG7)</f>
        <v>882.71</v>
      </c>
      <c r="BH6" s="35">
        <f t="shared" si="7"/>
        <v>804.78</v>
      </c>
      <c r="BI6" s="35">
        <f t="shared" si="7"/>
        <v>576.17999999999995</v>
      </c>
      <c r="BJ6" s="35">
        <f t="shared" si="7"/>
        <v>527.6</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35.93</v>
      </c>
      <c r="BR6" s="35">
        <f t="shared" ref="BR6:BZ6" si="8">IF(BR7="",NA(),BR7)</f>
        <v>37.590000000000003</v>
      </c>
      <c r="BS6" s="35">
        <f t="shared" si="8"/>
        <v>47.38</v>
      </c>
      <c r="BT6" s="35">
        <f t="shared" si="8"/>
        <v>30.62</v>
      </c>
      <c r="BU6" s="35">
        <f t="shared" si="8"/>
        <v>37.54</v>
      </c>
      <c r="BV6" s="35">
        <f t="shared" si="8"/>
        <v>42.48</v>
      </c>
      <c r="BW6" s="35">
        <f t="shared" si="8"/>
        <v>41.04</v>
      </c>
      <c r="BX6" s="35">
        <f t="shared" si="8"/>
        <v>41.08</v>
      </c>
      <c r="BY6" s="35">
        <f t="shared" si="8"/>
        <v>41.34</v>
      </c>
      <c r="BZ6" s="35">
        <f t="shared" si="8"/>
        <v>55.32</v>
      </c>
      <c r="CA6" s="34" t="str">
        <f>IF(CA7="","",IF(CA7="-","【-】","【"&amp;SUBSTITUTE(TEXT(CA7,"#,##0.00"),"-","△")&amp;"】"))</f>
        <v>【55.73】</v>
      </c>
      <c r="CB6" s="35">
        <f>IF(CB7="",NA(),CB7)</f>
        <v>1018.88</v>
      </c>
      <c r="CC6" s="35">
        <f t="shared" ref="CC6:CK6" si="9">IF(CC7="",NA(),CC7)</f>
        <v>928.96</v>
      </c>
      <c r="CD6" s="35">
        <f t="shared" si="9"/>
        <v>783.02</v>
      </c>
      <c r="CE6" s="35">
        <f t="shared" si="9"/>
        <v>1239.04</v>
      </c>
      <c r="CF6" s="35">
        <f t="shared" si="9"/>
        <v>989.86</v>
      </c>
      <c r="CG6" s="35">
        <f t="shared" si="9"/>
        <v>343.8</v>
      </c>
      <c r="CH6" s="35">
        <f t="shared" si="9"/>
        <v>357.08</v>
      </c>
      <c r="CI6" s="35">
        <f t="shared" si="9"/>
        <v>378.08</v>
      </c>
      <c r="CJ6" s="35">
        <f t="shared" si="9"/>
        <v>357.49</v>
      </c>
      <c r="CK6" s="35">
        <f t="shared" si="9"/>
        <v>283.17</v>
      </c>
      <c r="CL6" s="34" t="str">
        <f>IF(CL7="","",IF(CL7="-","【-】","【"&amp;SUBSTITUTE(TEXT(CL7,"#,##0.00"),"-","△")&amp;"】"))</f>
        <v>【276.78】</v>
      </c>
      <c r="CM6" s="35">
        <f>IF(CM7="",NA(),CM7)</f>
        <v>28.37</v>
      </c>
      <c r="CN6" s="35">
        <f t="shared" ref="CN6:CV6" si="10">IF(CN7="",NA(),CN7)</f>
        <v>34.380000000000003</v>
      </c>
      <c r="CO6" s="35">
        <f t="shared" si="10"/>
        <v>30.95</v>
      </c>
      <c r="CP6" s="35">
        <f t="shared" si="10"/>
        <v>27.79</v>
      </c>
      <c r="CQ6" s="35">
        <f t="shared" si="10"/>
        <v>28.08</v>
      </c>
      <c r="CR6" s="35">
        <f t="shared" si="10"/>
        <v>46.06</v>
      </c>
      <c r="CS6" s="35">
        <f t="shared" si="10"/>
        <v>45.95</v>
      </c>
      <c r="CT6" s="35">
        <f t="shared" si="10"/>
        <v>44.69</v>
      </c>
      <c r="CU6" s="35">
        <f t="shared" si="10"/>
        <v>44.69</v>
      </c>
      <c r="CV6" s="35">
        <f t="shared" si="10"/>
        <v>60.65</v>
      </c>
      <c r="CW6" s="34" t="str">
        <f>IF(CW7="","",IF(CW7="-","【-】","【"&amp;SUBSTITUTE(TEXT(CW7,"#,##0.00"),"-","△")&amp;"】"))</f>
        <v>【59.15】</v>
      </c>
      <c r="CX6" s="35">
        <f>IF(CX7="",NA(),CX7)</f>
        <v>98.84</v>
      </c>
      <c r="CY6" s="35">
        <f t="shared" ref="CY6:DG6" si="11">IF(CY7="",NA(),CY7)</f>
        <v>98.83</v>
      </c>
      <c r="CZ6" s="35">
        <f t="shared" si="11"/>
        <v>98.84</v>
      </c>
      <c r="DA6" s="35">
        <f t="shared" si="11"/>
        <v>100</v>
      </c>
      <c r="DB6" s="35">
        <f t="shared" si="11"/>
        <v>100</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73628</v>
      </c>
      <c r="D7" s="37">
        <v>47</v>
      </c>
      <c r="E7" s="37">
        <v>17</v>
      </c>
      <c r="F7" s="37">
        <v>5</v>
      </c>
      <c r="G7" s="37">
        <v>0</v>
      </c>
      <c r="H7" s="37" t="s">
        <v>109</v>
      </c>
      <c r="I7" s="37" t="s">
        <v>110</v>
      </c>
      <c r="J7" s="37" t="s">
        <v>111</v>
      </c>
      <c r="K7" s="37" t="s">
        <v>112</v>
      </c>
      <c r="L7" s="37" t="s">
        <v>113</v>
      </c>
      <c r="M7" s="37"/>
      <c r="N7" s="38" t="s">
        <v>114</v>
      </c>
      <c r="O7" s="38" t="s">
        <v>115</v>
      </c>
      <c r="P7" s="38">
        <v>2.86</v>
      </c>
      <c r="Q7" s="38">
        <v>55.29</v>
      </c>
      <c r="R7" s="38">
        <v>5800</v>
      </c>
      <c r="S7" s="38">
        <v>6036</v>
      </c>
      <c r="T7" s="38">
        <v>317.04000000000002</v>
      </c>
      <c r="U7" s="38">
        <v>19.04</v>
      </c>
      <c r="V7" s="38">
        <v>170</v>
      </c>
      <c r="W7" s="38">
        <v>0.06</v>
      </c>
      <c r="X7" s="38">
        <v>2833.33</v>
      </c>
      <c r="Y7" s="38">
        <v>67.73</v>
      </c>
      <c r="Z7" s="38">
        <v>82.02</v>
      </c>
      <c r="AA7" s="38">
        <v>82.47</v>
      </c>
      <c r="AB7" s="38">
        <v>84.32</v>
      </c>
      <c r="AC7" s="38">
        <v>79.78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829.57</v>
      </c>
      <c r="BG7" s="38">
        <v>882.71</v>
      </c>
      <c r="BH7" s="38">
        <v>804.78</v>
      </c>
      <c r="BI7" s="38">
        <v>576.17999999999995</v>
      </c>
      <c r="BJ7" s="38">
        <v>527.6</v>
      </c>
      <c r="BK7" s="38">
        <v>1144.05</v>
      </c>
      <c r="BL7" s="38">
        <v>1117.1099999999999</v>
      </c>
      <c r="BM7" s="38">
        <v>1161.05</v>
      </c>
      <c r="BN7" s="38">
        <v>979.89</v>
      </c>
      <c r="BO7" s="38">
        <v>974.93</v>
      </c>
      <c r="BP7" s="38">
        <v>914.53</v>
      </c>
      <c r="BQ7" s="38">
        <v>35.93</v>
      </c>
      <c r="BR7" s="38">
        <v>37.590000000000003</v>
      </c>
      <c r="BS7" s="38">
        <v>47.38</v>
      </c>
      <c r="BT7" s="38">
        <v>30.62</v>
      </c>
      <c r="BU7" s="38">
        <v>37.54</v>
      </c>
      <c r="BV7" s="38">
        <v>42.48</v>
      </c>
      <c r="BW7" s="38">
        <v>41.04</v>
      </c>
      <c r="BX7" s="38">
        <v>41.08</v>
      </c>
      <c r="BY7" s="38">
        <v>41.34</v>
      </c>
      <c r="BZ7" s="38">
        <v>55.32</v>
      </c>
      <c r="CA7" s="38">
        <v>55.73</v>
      </c>
      <c r="CB7" s="38">
        <v>1018.88</v>
      </c>
      <c r="CC7" s="38">
        <v>928.96</v>
      </c>
      <c r="CD7" s="38">
        <v>783.02</v>
      </c>
      <c r="CE7" s="38">
        <v>1239.04</v>
      </c>
      <c r="CF7" s="38">
        <v>989.86</v>
      </c>
      <c r="CG7" s="38">
        <v>343.8</v>
      </c>
      <c r="CH7" s="38">
        <v>357.08</v>
      </c>
      <c r="CI7" s="38">
        <v>378.08</v>
      </c>
      <c r="CJ7" s="38">
        <v>357.49</v>
      </c>
      <c r="CK7" s="38">
        <v>283.17</v>
      </c>
      <c r="CL7" s="38">
        <v>276.77999999999997</v>
      </c>
      <c r="CM7" s="38">
        <v>28.37</v>
      </c>
      <c r="CN7" s="38">
        <v>34.380000000000003</v>
      </c>
      <c r="CO7" s="38">
        <v>30.95</v>
      </c>
      <c r="CP7" s="38">
        <v>27.79</v>
      </c>
      <c r="CQ7" s="38">
        <v>28.08</v>
      </c>
      <c r="CR7" s="38">
        <v>46.06</v>
      </c>
      <c r="CS7" s="38">
        <v>45.95</v>
      </c>
      <c r="CT7" s="38">
        <v>44.69</v>
      </c>
      <c r="CU7" s="38">
        <v>44.69</v>
      </c>
      <c r="CV7" s="38">
        <v>60.65</v>
      </c>
      <c r="CW7" s="38">
        <v>59.15</v>
      </c>
      <c r="CX7" s="38">
        <v>98.84</v>
      </c>
      <c r="CY7" s="38">
        <v>98.83</v>
      </c>
      <c r="CZ7" s="38">
        <v>98.84</v>
      </c>
      <c r="DA7" s="38">
        <v>100</v>
      </c>
      <c r="DB7" s="38">
        <v>100</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2018-02-27T07:06:35Z</cp:lastPrinted>
  <dcterms:created xsi:type="dcterms:W3CDTF">2017-12-25T02:25:40Z</dcterms:created>
  <dcterms:modified xsi:type="dcterms:W3CDTF">2018-02-27T08:36:40Z</dcterms:modified>
  <cp:category/>
</cp:coreProperties>
</file>