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<sst xmlns="http://schemas.openxmlformats.org/spreadsheetml/2006/main" count="240" uniqueCount="125">
  <si>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</si>
  <si>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</si>
  <si>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</si>
  <si>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</si>
  <si>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</si>
  <si>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</si>
  <si>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</si>
  <si>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</si>
  <si>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</si>
  <si>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</si>
  <si>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</si>
  <si>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</si>
  <si>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</si>
  <si>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</si>
  <si>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</si>
  <si>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</si>
  <si>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</si>
  <si>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</si>
  <si>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</si>
  <si>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</si>
  <si>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</si>
  <si>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</si>
  <si>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</si>
  <si>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</si>
  <si>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</si>
  <si>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</si>
  <si>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</si>
  <si>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</si>
  <si>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</si>
  <si>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</si>
  <si>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</si>
  <si>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</si>
  <si>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</si>
  <si>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</si>
  <si>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</si>
  <si>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</si>
  <si>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</si>
  <si>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</si>
  <si>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</si>
  <si>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</si>
  <si>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</si>
  <si>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</si>
  <si>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</si>
  <si>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</si>
  <si>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</si>
  <si>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</si>
  <si>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</si>
  <si>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</si>
  <si>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</si>
  <si>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</si>
  <si>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</si>
  <si>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</si>
  <si>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</si>
  <si>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</si>
  <si>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</si>
  <si>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</si>
  <si>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</si>
  <si>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</si>
  <si>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</si>
  <si>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</si>
  <si>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</si>
  <si>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</si>
  <si>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</si>
  <si>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</si>
  <si>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</si>
  <si>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</si>
  <si>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</si>
  <si>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</si>
  <si>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</si>
  <si>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</si>
  <si>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</si>
  <si>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</si>
  <si>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</si>
  <si>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</si>
  <si>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</si>
  <si>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</si>
  <si>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</si>
  <si>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</si>
  <si>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</si>
  <si>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</si>
  <si>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</si>
  <si>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</si>
  <si>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</si>
  <si>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</si>
  <si>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</si>
  <si>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</si>
  <si>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</si>
  <si>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</si>
  <si>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</si>
  <si>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</si>
  <si>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</si>
  <si>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</si>
  <si>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</si>
  <si>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</si>
  <si>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</si>
  <si>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</si>
  <si>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</si>
  <si>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</si>
  <si>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</si>
  <si>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</si>
  <si>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</si>
  <si>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</si>
  <si>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</si>
  <si>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</si>
  <si>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</si>
  <si>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</si>
  <si>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</si>
  <si>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</si>
  <si>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</si>
  <si>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北塩原村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</si>
  <si>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</si>
  <si>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</si>
  <si>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</si>
  <si>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</si>
  <si>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</si>
  <si>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</si>
  <si>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</si>
  <si>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</si>
  <si>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</si>
  <si>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</si>
  <si>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</si>
  <si>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本村の管渠について、耐用年数を超えていないため、管渠更新は無し。</t>
    <rPh sb="0" eb="2">
      <t>ホンソン</t>
    </rPh>
    <rPh sb="3" eb="4">
      <t>カン</t>
    </rPh>
    <rPh sb="4" eb="5">
      <t>キョ</t>
    </rPh>
    <rPh sb="10" eb="12">
      <t>タイヨウ</t>
    </rPh>
    <rPh sb="12" eb="14">
      <t>ネンスウ</t>
    </rPh>
    <rPh sb="15" eb="16">
      <t>コ</t>
    </rPh>
    <rPh sb="24" eb="25">
      <t>カン</t>
    </rPh>
    <rPh sb="25" eb="26">
      <t>キョ</t>
    </rPh>
    <rPh sb="26" eb="28">
      <t>コウシン</t>
    </rPh>
    <rPh sb="29" eb="30">
      <t>ナ</t>
    </rPh>
    <phoneticPr fontId="4"/>
  </si>
  <si>
    <t>施設改修工事等にかかる経費が大きく増額したため、影響が出てしまった。農業集落排水事業も決して大きい規模ではないので徴収率向上に努めていきたい。また、経費の見直しおよび料金改定についても協議が必要と思われる。</t>
    <rPh sb="0" eb="2">
      <t>シセツ</t>
    </rPh>
    <rPh sb="2" eb="4">
      <t>カイシュウ</t>
    </rPh>
    <rPh sb="4" eb="6">
      <t>コウジ</t>
    </rPh>
    <rPh sb="6" eb="7">
      <t>トウ</t>
    </rPh>
    <rPh sb="11" eb="13">
      <t>ケイヒ</t>
    </rPh>
    <rPh sb="14" eb="15">
      <t>オオ</t>
    </rPh>
    <rPh sb="17" eb="19">
      <t>ゾウガク</t>
    </rPh>
    <rPh sb="24" eb="26">
      <t>エイキョウ</t>
    </rPh>
    <rPh sb="27" eb="28">
      <t>デ</t>
    </rPh>
    <rPh sb="34" eb="36">
      <t>ノウギョウ</t>
    </rPh>
    <rPh sb="36" eb="37">
      <t>シュウ</t>
    </rPh>
    <rPh sb="37" eb="38">
      <t>ラク</t>
    </rPh>
    <rPh sb="38" eb="40">
      <t>ハイスイ</t>
    </rPh>
    <rPh sb="40" eb="42">
      <t>ジギョウ</t>
    </rPh>
    <rPh sb="43" eb="44">
      <t>ケッ</t>
    </rPh>
    <rPh sb="46" eb="47">
      <t>オオ</t>
    </rPh>
    <rPh sb="49" eb="51">
      <t>キボ</t>
    </rPh>
    <rPh sb="57" eb="59">
      <t>チョウシュウ</t>
    </rPh>
    <rPh sb="59" eb="60">
      <t>リツ</t>
    </rPh>
    <rPh sb="60" eb="62">
      <t>コウジョウ</t>
    </rPh>
    <rPh sb="63" eb="64">
      <t>ツト</t>
    </rPh>
    <rPh sb="74" eb="76">
      <t>ケイヒ</t>
    </rPh>
    <rPh sb="77" eb="79">
      <t>ミナオ</t>
    </rPh>
    <rPh sb="83" eb="85">
      <t>リョウキン</t>
    </rPh>
    <rPh sb="85" eb="87">
      <t>カイテイ</t>
    </rPh>
    <rPh sb="92" eb="94">
      <t>キョウギ</t>
    </rPh>
    <rPh sb="95" eb="97">
      <t>ヒツヨウ</t>
    </rPh>
    <rPh sb="98" eb="99">
      <t>オモ</t>
    </rPh>
    <phoneticPr fontId="4"/>
  </si>
  <si>
    <t>前年度と比較すると、収益的収支比率、経費回収率、汚水処理原価で大きく変動が見られる。これは、料金収入は増額したものの、工事等での経費が大きく増額したことが原因であるが、再度経営の健全性・効率性について確認が必要と思われる。また、水洗化率は類似市町村に比べ、高い値となっている。地理的問題により、整備が難しい箇所もあるが、できるだけ下水道加入を推奨していきたい。</t>
    <rPh sb="0" eb="3">
      <t>ゼンネンド</t>
    </rPh>
    <rPh sb="4" eb="6">
      <t>ヒカク</t>
    </rPh>
    <rPh sb="10" eb="13">
      <t>シュウエキテキ</t>
    </rPh>
    <rPh sb="13" eb="15">
      <t>シュウシ</t>
    </rPh>
    <rPh sb="15" eb="17">
      <t>ヒリツ</t>
    </rPh>
    <rPh sb="18" eb="20">
      <t>ケイヒ</t>
    </rPh>
    <rPh sb="20" eb="23">
      <t>カイシュウリツ</t>
    </rPh>
    <rPh sb="24" eb="26">
      <t>オスイ</t>
    </rPh>
    <rPh sb="26" eb="28">
      <t>ショリ</t>
    </rPh>
    <rPh sb="28" eb="30">
      <t>ゲンカ</t>
    </rPh>
    <rPh sb="31" eb="32">
      <t>オオ</t>
    </rPh>
    <rPh sb="34" eb="36">
      <t>ヘンドウ</t>
    </rPh>
    <rPh sb="37" eb="38">
      <t>ミ</t>
    </rPh>
    <rPh sb="46" eb="48">
      <t>リョウキン</t>
    </rPh>
    <rPh sb="48" eb="50">
      <t>シュウニュウ</t>
    </rPh>
    <rPh sb="51" eb="53">
      <t>ゾウガク</t>
    </rPh>
    <rPh sb="59" eb="61">
      <t>コウジ</t>
    </rPh>
    <rPh sb="61" eb="62">
      <t>トウ</t>
    </rPh>
    <rPh sb="64" eb="66">
      <t>ケイヒ</t>
    </rPh>
    <rPh sb="67" eb="68">
      <t>オオ</t>
    </rPh>
    <rPh sb="70" eb="72">
      <t>ゾウガク</t>
    </rPh>
    <rPh sb="77" eb="79">
      <t>ゲンイン</t>
    </rPh>
    <rPh sb="84" eb="86">
      <t>サイド</t>
    </rPh>
    <rPh sb="86" eb="88">
      <t>ケイエイ</t>
    </rPh>
    <rPh sb="89" eb="92">
      <t>ケンゼンセイ</t>
    </rPh>
    <rPh sb="93" eb="96">
      <t>コウリツセイ</t>
    </rPh>
    <rPh sb="100" eb="102">
      <t>カクニン</t>
    </rPh>
    <rPh sb="103" eb="105">
      <t>ヒツヨウ</t>
    </rPh>
    <rPh sb="106" eb="107">
      <t>オモ</t>
    </rPh>
    <rPh sb="114" eb="117">
      <t>スイセンカ</t>
    </rPh>
    <rPh sb="117" eb="118">
      <t>リツ</t>
    </rPh>
    <rPh sb="119" eb="121">
      <t>ルイジ</t>
    </rPh>
    <rPh sb="121" eb="124">
      <t>シチョウソン</t>
    </rPh>
    <rPh sb="125" eb="126">
      <t>クラ</t>
    </rPh>
    <rPh sb="128" eb="129">
      <t>タカ</t>
    </rPh>
    <rPh sb="130" eb="131">
      <t>アタイ</t>
    </rPh>
    <rPh sb="138" eb="141">
      <t>チリテキ</t>
    </rPh>
    <rPh sb="141" eb="143">
      <t>モンダイ</t>
    </rPh>
    <rPh sb="147" eb="149">
      <t>セイビ</t>
    </rPh>
    <rPh sb="150" eb="151">
      <t>ムズカ</t>
    </rPh>
    <rPh sb="153" eb="155">
      <t>カショ</t>
    </rPh>
    <rPh sb="165" eb="167">
      <t>ゲスイ</t>
    </rPh>
    <rPh sb="167" eb="168">
      <t>ドウ</t>
    </rPh>
    <rPh sb="168" eb="170">
      <t>カニュウ</t>
    </rPh>
    <rPh sb="171" eb="173">
      <t>スイショウ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</si>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</sst>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1072"/>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171072"/>
        <c:axId val="49214592"/>
      </c:lineChart>
      <c:dateAx>
        <c:axId val="49171072"/>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63.69</c:v>
                </c:pt>
                <c:pt idx="1">
                  <c:v>70.83</c:v>
                </c:pt>
                <c:pt idx="2">
                  <c:v>70.83</c:v>
                </c:pt>
                <c:pt idx="3">
                  <c:v>68.650000000000006</c:v>
                </c:pt>
                <c:pt idx="4">
                  <c:v>70.83</c:v>
                </c:pt>
              </c:numCache>
            </c:numRef>
          </c:val>
        </c:ser>
        <c:dLbls>
          <c:showLegendKey val="0"/>
          <c:showVal val="0"/>
          <c:showCatName val="0"/>
          <c:showSerName val="0"/>
          <c:showPercent val="0"/>
          <c:showBubbleSize val="0"/>
        </c:dLbls>
        <c:gapWidth val="150"/>
        <c:axId val="72093056"/>
        <c:axId val="721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2093056"/>
        <c:axId val="72107520"/>
      </c:lineChart>
      <c:dateAx>
        <c:axId val="72093056"/>
        <c:scaling>
          <c:orientation val="minMax"/>
        </c:scaling>
        <c:delete val="1"/>
        <c:axPos val="b"/>
        <c:numFmt formatCode="ge" sourceLinked="1"/>
        <c:majorTickMark val="none"/>
        <c:minorTickMark val="none"/>
        <c:tickLblPos val="none"/>
        <c:crossAx val="72107520"/>
        <c:crosses val="autoZero"/>
        <c:auto val="1"/>
        <c:lblOffset val="100"/>
        <c:baseTimeUnit val="years"/>
      </c:dateAx>
      <c:valAx>
        <c:axId val="72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90.96</c:v>
                </c:pt>
                <c:pt idx="1">
                  <c:v>91.64</c:v>
                </c:pt>
                <c:pt idx="2">
                  <c:v>91.98</c:v>
                </c:pt>
                <c:pt idx="3">
                  <c:v>92.56</c:v>
                </c:pt>
                <c:pt idx="4">
                  <c:v>91.93</c:v>
                </c:pt>
              </c:numCache>
            </c:numRef>
          </c:val>
        </c:ser>
        <c:dLbls>
          <c:showLegendKey val="0"/>
          <c:showVal val="0"/>
          <c:showCatName val="0"/>
          <c:showSerName val="0"/>
          <c:showPercent val="0"/>
          <c:showBubbleSize val="0"/>
        </c:dLbls>
        <c:gapWidth val="150"/>
        <c:axId val="72117248"/>
        <c:axId val="721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2117248"/>
        <c:axId val="72172672"/>
      </c:lineChart>
      <c:dateAx>
        <c:axId val="72117248"/>
        <c:scaling>
          <c:orientation val="minMax"/>
        </c:scaling>
        <c:delete val="1"/>
        <c:axPos val="b"/>
        <c:numFmt formatCode="ge" sourceLinked="1"/>
        <c:majorTickMark val="none"/>
        <c:minorTickMark val="none"/>
        <c:tickLblPos val="none"/>
        <c:crossAx val="72172672"/>
        <c:crosses val="autoZero"/>
        <c:auto val="1"/>
        <c:lblOffset val="100"/>
        <c:baseTimeUnit val="years"/>
      </c:dateAx>
      <c:valAx>
        <c:axId val="721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77.64</c:v>
                </c:pt>
                <c:pt idx="1">
                  <c:v>81.709999999999994</c:v>
                </c:pt>
                <c:pt idx="2">
                  <c:v>82.45</c:v>
                </c:pt>
                <c:pt idx="3">
                  <c:v>56.2</c:v>
                </c:pt>
                <c:pt idx="4">
                  <c:v>40.33</c:v>
                </c:pt>
              </c:numCache>
            </c:numRef>
          </c:val>
        </c:ser>
        <c:dLbls>
          <c:showLegendKey val="0"/>
          <c:showVal val="0"/>
          <c:showCatName val="0"/>
          <c:showSerName val="0"/>
          <c:showPercent val="0"/>
          <c:showBubbleSize val="0"/>
        </c:dLbls>
        <c:gapWidth val="150"/>
        <c:axId val="49241472"/>
        <c:axId val="49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472"/>
        <c:axId val="49253376"/>
      </c:lineChart>
      <c:dateAx>
        <c:axId val="49241472"/>
        <c:scaling>
          <c:orientation val="minMax"/>
        </c:scaling>
        <c:delete val="1"/>
        <c:axPos val="b"/>
        <c:numFmt formatCode="ge" sourceLinked="1"/>
        <c:majorTickMark val="none"/>
        <c:minorTickMark val="none"/>
        <c:tickLblPos val="none"/>
        <c:crossAx val="49253376"/>
        <c:crosses val="autoZero"/>
        <c:auto val="1"/>
        <c:lblOffset val="100"/>
        <c:baseTimeUnit val="years"/>
      </c:dateAx>
      <c:valAx>
        <c:axId val="49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0672"/>
        <c:axId val="721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0672"/>
        <c:axId val="72142848"/>
      </c:lineChart>
      <c:dateAx>
        <c:axId val="72140672"/>
        <c:scaling>
          <c:orientation val="minMax"/>
        </c:scaling>
        <c:delete val="1"/>
        <c:axPos val="b"/>
        <c:numFmt formatCode="ge" sourceLinked="1"/>
        <c:majorTickMark val="none"/>
        <c:minorTickMark val="none"/>
        <c:tickLblPos val="none"/>
        <c:crossAx val="72142848"/>
        <c:crosses val="autoZero"/>
        <c:auto val="1"/>
        <c:lblOffset val="100"/>
        <c:baseTimeUnit val="years"/>
      </c:dateAx>
      <c:valAx>
        <c:axId val="72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048"/>
        <c:axId val="93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048"/>
        <c:axId val="93956352"/>
      </c:lineChart>
      <c:dateAx>
        <c:axId val="93954048"/>
        <c:scaling>
          <c:orientation val="minMax"/>
        </c:scaling>
        <c:delete val="1"/>
        <c:axPos val="b"/>
        <c:numFmt formatCode="ge" sourceLinked="1"/>
        <c:majorTickMark val="none"/>
        <c:minorTickMark val="none"/>
        <c:tickLblPos val="none"/>
        <c:crossAx val="93956352"/>
        <c:crosses val="autoZero"/>
        <c:auto val="1"/>
        <c:lblOffset val="100"/>
        <c:baseTimeUnit val="years"/>
      </c:dateAx>
      <c:valAx>
        <c:axId val="93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7296"/>
        <c:axId val="140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7296"/>
        <c:axId val="140797056"/>
      </c:lineChart>
      <c:dateAx>
        <c:axId val="113847296"/>
        <c:scaling>
          <c:orientation val="minMax"/>
        </c:scaling>
        <c:delete val="1"/>
        <c:axPos val="b"/>
        <c:numFmt formatCode="ge" sourceLinked="1"/>
        <c:majorTickMark val="none"/>
        <c:minorTickMark val="none"/>
        <c:tickLblPos val="none"/>
        <c:crossAx val="140797056"/>
        <c:crosses val="autoZero"/>
        <c:auto val="1"/>
        <c:lblOffset val="100"/>
        <c:baseTimeUnit val="years"/>
      </c:dateAx>
      <c:valAx>
        <c:axId val="140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331136"/>
        <c:axId val="144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1136"/>
        <c:axId val="144333440"/>
      </c:lineChart>
      <c:dateAx>
        <c:axId val="144331136"/>
        <c:scaling>
          <c:orientation val="minMax"/>
        </c:scaling>
        <c:delete val="1"/>
        <c:axPos val="b"/>
        <c:numFmt formatCode="ge" sourceLinked="1"/>
        <c:majorTickMark val="none"/>
        <c:minorTickMark val="none"/>
        <c:tickLblPos val="none"/>
        <c:crossAx val="144333440"/>
        <c:crosses val="autoZero"/>
        <c:auto val="1"/>
        <c:lblOffset val="100"/>
        <c:baseTimeUnit val="years"/>
      </c:dateAx>
      <c:valAx>
        <c:axId val="144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3839.69</c:v>
                </c:pt>
                <c:pt idx="1">
                  <c:v>3341.87</c:v>
                </c:pt>
                <c:pt idx="2">
                  <c:v>2767.49</c:v>
                </c:pt>
                <c:pt idx="3">
                  <c:v>3220.89</c:v>
                </c:pt>
                <c:pt idx="4" formatCode="#,##0.00;&quot;△&quot;#,##0.00">
                  <c:v>0</c:v>
                </c:pt>
              </c:numCache>
            </c:numRef>
          </c:val>
        </c:ser>
        <c:dLbls>
          <c:showLegendKey val="0"/>
          <c:showVal val="0"/>
          <c:showCatName val="0"/>
          <c:showSerName val="0"/>
          <c:showPercent val="0"/>
          <c:showBubbleSize val="0"/>
        </c:dLbls>
        <c:gapWidth val="150"/>
        <c:axId val="145650048"/>
        <c:axId val="145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45650048"/>
        <c:axId val="145651968"/>
      </c:lineChart>
      <c:dateAx>
        <c:axId val="145650048"/>
        <c:scaling>
          <c:orientation val="minMax"/>
        </c:scaling>
        <c:delete val="1"/>
        <c:axPos val="b"/>
        <c:numFmt formatCode="ge" sourceLinked="1"/>
        <c:majorTickMark val="none"/>
        <c:minorTickMark val="none"/>
        <c:tickLblPos val="none"/>
        <c:crossAx val="145651968"/>
        <c:crosses val="autoZero"/>
        <c:auto val="1"/>
        <c:lblOffset val="100"/>
        <c:baseTimeUnit val="years"/>
      </c:dateAx>
      <c:valAx>
        <c:axId val="145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15.76</c:v>
                </c:pt>
                <c:pt idx="1">
                  <c:v>15.94</c:v>
                </c:pt>
                <c:pt idx="2">
                  <c:v>24.17</c:v>
                </c:pt>
                <c:pt idx="3">
                  <c:v>9.77</c:v>
                </c:pt>
                <c:pt idx="4">
                  <c:v>5.94</c:v>
                </c:pt>
              </c:numCache>
            </c:numRef>
          </c:val>
        </c:ser>
        <c:dLbls>
          <c:showLegendKey val="0"/>
          <c:showVal val="0"/>
          <c:showCatName val="0"/>
          <c:showSerName val="0"/>
          <c:showPercent val="0"/>
          <c:showBubbleSize val="0"/>
        </c:dLbls>
        <c:gapWidth val="150"/>
        <c:axId val="39158144"/>
        <c:axId val="39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9158144"/>
        <c:axId val="39160064"/>
      </c:lineChart>
      <c:dateAx>
        <c:axId val="39158144"/>
        <c:scaling>
          <c:orientation val="minMax"/>
        </c:scaling>
        <c:delete val="1"/>
        <c:axPos val="b"/>
        <c:numFmt formatCode="ge" sourceLinked="1"/>
        <c:majorTickMark val="none"/>
        <c:minorTickMark val="none"/>
        <c:tickLblPos val="none"/>
        <c:crossAx val="39160064"/>
        <c:crosses val="autoZero"/>
        <c:auto val="1"/>
        <c:lblOffset val="100"/>
        <c:baseTimeUnit val="years"/>
      </c:dateAx>
      <c:valAx>
        <c:axId val="39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987.9</c:v>
                </c:pt>
                <c:pt idx="1">
                  <c:v>990.59</c:v>
                </c:pt>
                <c:pt idx="2">
                  <c:v>636.15</c:v>
                </c:pt>
                <c:pt idx="3">
                  <c:v>1557.93</c:v>
                </c:pt>
                <c:pt idx="4">
                  <c:v>2700.81</c:v>
                </c:pt>
              </c:numCache>
            </c:numRef>
          </c:val>
        </c:ser>
        <c:dLbls>
          <c:showLegendKey val="0"/>
          <c:showVal val="0"/>
          <c:showCatName val="0"/>
          <c:showSerName val="0"/>
          <c:showPercent val="0"/>
          <c:showBubbleSize val="0"/>
        </c:dLbls>
        <c:gapWidth val="150"/>
        <c:axId val="39178240"/>
        <c:axId val="391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78240"/>
        <c:axId val="39180160"/>
      </c:lineChart>
      <c:dateAx>
        <c:axId val="39178240"/>
        <c:scaling>
          <c:orientation val="minMax"/>
        </c:scaling>
        <c:delete val="1"/>
        <c:axPos val="b"/>
        <c:numFmt formatCode="ge" sourceLinked="1"/>
        <c:majorTickMark val="none"/>
        <c:minorTickMark val="none"/>
        <c:tickLblPos val="none"/>
        <c:crossAx val="39180160"/>
        <c:crosses val="autoZero"/>
        <c:auto val="1"/>
        <c:lblOffset val="100"/>
        <c:baseTimeUnit val="years"/>
      </c:dateAx>
      <c:valAx>
        <c:axId val="39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北塩原村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2913</v>
      </c>
      <c r="AM8" s="67"/>
      <c r="AN8" s="67"/>
      <c r="AO8" s="67"/>
      <c r="AP8" s="67"/>
      <c r="AQ8" s="67"/>
      <c r="AR8" s="67"/>
      <c r="AS8" s="67"/>
      <c r="AT8" s="66">
        <f>データ!T6</f>
        <v>234.08</v>
      </c>
      <c r="AU8" s="66"/>
      <c r="AV8" s="66"/>
      <c r="AW8" s="66"/>
      <c r="AX8" s="66"/>
      <c r="AY8" s="66"/>
      <c r="AZ8" s="66"/>
      <c r="BA8" s="66"/>
      <c r="BB8" s="66">
        <f>データ!U6</f>
        <v>12.44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9.92</v>
      </c>
      <c r="Q10" s="66"/>
      <c r="R10" s="66"/>
      <c r="S10" s="66"/>
      <c r="T10" s="66"/>
      <c r="U10" s="66"/>
      <c r="V10" s="66"/>
      <c r="W10" s="66">
        <f>データ!Q6</f>
        <v>27.86</v>
      </c>
      <c r="X10" s="66"/>
      <c r="Y10" s="66"/>
      <c r="Z10" s="66"/>
      <c r="AA10" s="66"/>
      <c r="AB10" s="66"/>
      <c r="AC10" s="66"/>
      <c r="AD10" s="67">
        <f>データ!R6</f>
        <v>2646</v>
      </c>
      <c r="AE10" s="67"/>
      <c r="AF10" s="67"/>
      <c r="AG10" s="67"/>
      <c r="AH10" s="67"/>
      <c r="AI10" s="67"/>
      <c r="AJ10" s="67"/>
      <c r="AK10" s="2"/>
      <c r="AL10" s="67">
        <f>データ!V6</f>
        <v>285</v>
      </c>
      <c r="AM10" s="67"/>
      <c r="AN10" s="67"/>
      <c r="AO10" s="67"/>
      <c r="AP10" s="67"/>
      <c r="AQ10" s="67"/>
      <c r="AR10" s="67"/>
      <c r="AS10" s="67"/>
      <c r="AT10" s="66">
        <f>データ!W6</f>
        <v>0.32</v>
      </c>
      <c r="AU10" s="66"/>
      <c r="AV10" s="66"/>
      <c r="AW10" s="66"/>
      <c r="AX10" s="66"/>
      <c r="AY10" s="66"/>
      <c r="AZ10" s="66"/>
      <c r="BA10" s="66"/>
      <c r="BB10" s="66">
        <f>データ!X6</f>
        <v>890.63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74021</v>
      </c>
      <c r="D6" s="33">
        <f t="shared" si="3"/>
        <v>47</v>
      </c>
      <c r="E6" s="33">
        <f t="shared" si="3"/>
        <v>17</v>
      </c>
      <c r="F6" s="33">
        <f t="shared" si="3"/>
        <v>5</v>
      </c>
      <c r="G6" s="33">
        <f t="shared" si="3"/>
        <v>0</v>
      </c>
      <c r="H6" s="33" t="str">
        <f t="shared" si="3"/>
        <v>福島県　北塩原村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9.92</v>
      </c>
      <c r="Q6" s="34">
        <f t="shared" si="3"/>
        <v>27.86</v>
      </c>
      <c r="R6" s="34">
        <f t="shared" si="3"/>
        <v>2646</v>
      </c>
      <c r="S6" s="34">
        <f t="shared" si="3"/>
        <v>2913</v>
      </c>
      <c r="T6" s="34">
        <f t="shared" si="3"/>
        <v>234.08</v>
      </c>
      <c r="U6" s="34">
        <f t="shared" si="3"/>
        <v>12.44</v>
      </c>
      <c r="V6" s="34">
        <f t="shared" si="3"/>
        <v>285</v>
      </c>
      <c r="W6" s="34">
        <f t="shared" si="3"/>
        <v>0.32</v>
      </c>
      <c r="X6" s="34">
        <f t="shared" si="3"/>
        <v>890.63</v>
      </c>
      <c r="Y6" s="35">
        <f>IF(Y7="",NA(),Y7)</f>
        <v>77.64</v>
      </c>
      <c r="Z6" s="35">
        <f t="shared" ref="Z6:AH6" si="4">IF(Z7="",NA(),Z7)</f>
        <v>81.709999999999994</v>
      </c>
      <c r="AA6" s="35">
        <f t="shared" si="4"/>
        <v>82.45</v>
      </c>
      <c r="AB6" s="35">
        <f t="shared" si="4"/>
        <v>56.2</v>
      </c>
      <c r="AC6" s="35">
        <f t="shared" si="4"/>
        <v>40.33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3839.69</v>
      </c>
      <c r="BG6" s="35">
        <f t="shared" ref="BG6:BO6" si="7">IF(BG7="",NA(),BG7)</f>
        <v>3341.87</v>
      </c>
      <c r="BH6" s="35">
        <f t="shared" si="7"/>
        <v>2767.49</v>
      </c>
      <c r="BI6" s="35">
        <f t="shared" si="7"/>
        <v>3220.89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15.76</v>
      </c>
      <c r="BR6" s="35">
        <f t="shared" ref="BR6:BZ6" si="8">IF(BR7="",NA(),BR7)</f>
        <v>15.94</v>
      </c>
      <c r="BS6" s="35">
        <f t="shared" si="8"/>
        <v>24.17</v>
      </c>
      <c r="BT6" s="35">
        <f t="shared" si="8"/>
        <v>9.77</v>
      </c>
      <c r="BU6" s="35">
        <f t="shared" si="8"/>
        <v>5.94</v>
      </c>
      <c r="BV6" s="35">
        <f t="shared" si="8"/>
        <v>51.03</v>
      </c>
      <c r="BW6" s="35">
        <f t="shared" si="8"/>
        <v>50.9</v>
      </c>
      <c r="BX6" s="35">
        <f t="shared" si="8"/>
        <v>50.82</v>
      </c>
      <c r="BY6" s="35">
        <f t="shared" si="8"/>
        <v>52.19</v>
      </c>
      <c r="BZ6" s="35">
        <f t="shared" si="8"/>
        <v>55.32</v>
      </c>
      <c r="CA6" s="34" t="str">
        <f>IF(CA7="","",IF(CA7="-","【-】","【"&amp;SUBSTITUTE(TEXT(CA7,"#,##0.00"),"-","△")&amp;"】"))</f>
        <v>【55.73】</v>
      </c>
      <c r="CB6" s="35">
        <f>IF(CB7="",NA(),CB7)</f>
        <v>987.9</v>
      </c>
      <c r="CC6" s="35">
        <f t="shared" ref="CC6:CK6" si="9">IF(CC7="",NA(),CC7)</f>
        <v>990.59</v>
      </c>
      <c r="CD6" s="35">
        <f t="shared" si="9"/>
        <v>636.15</v>
      </c>
      <c r="CE6" s="35">
        <f t="shared" si="9"/>
        <v>1557.93</v>
      </c>
      <c r="CF6" s="35">
        <f t="shared" si="9"/>
        <v>2700.81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63.69</v>
      </c>
      <c r="CN6" s="35">
        <f t="shared" ref="CN6:CV6" si="10">IF(CN7="",NA(),CN7)</f>
        <v>70.83</v>
      </c>
      <c r="CO6" s="35">
        <f t="shared" si="10"/>
        <v>70.83</v>
      </c>
      <c r="CP6" s="35">
        <f t="shared" si="10"/>
        <v>68.650000000000006</v>
      </c>
      <c r="CQ6" s="35">
        <f t="shared" si="10"/>
        <v>70.83</v>
      </c>
      <c r="CR6" s="35">
        <f t="shared" si="10"/>
        <v>54.74</v>
      </c>
      <c r="CS6" s="35">
        <f t="shared" si="10"/>
        <v>53.78</v>
      </c>
      <c r="CT6" s="35">
        <f t="shared" si="10"/>
        <v>53.24</v>
      </c>
      <c r="CU6" s="35">
        <f t="shared" si="10"/>
        <v>52.31</v>
      </c>
      <c r="CV6" s="35">
        <f t="shared" si="10"/>
        <v>60.65</v>
      </c>
      <c r="CW6" s="34" t="str">
        <f>IF(CW7="","",IF(CW7="-","【-】","【"&amp;SUBSTITUTE(TEXT(CW7,"#,##0.00"),"-","△")&amp;"】"))</f>
        <v>【59.15】</v>
      </c>
      <c r="CX6" s="35">
        <f>IF(CX7="",NA(),CX7)</f>
        <v>90.96</v>
      </c>
      <c r="CY6" s="35">
        <f t="shared" ref="CY6:DG6" si="11">IF(CY7="",NA(),CY7)</f>
        <v>91.64</v>
      </c>
      <c r="CZ6" s="35">
        <f t="shared" si="11"/>
        <v>91.98</v>
      </c>
      <c r="DA6" s="35">
        <f t="shared" si="11"/>
        <v>92.56</v>
      </c>
      <c r="DB6" s="35">
        <f t="shared" si="11"/>
        <v>91.93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74021</v>
      </c>
      <c r="D7" s="37">
        <v>47</v>
      </c>
      <c r="E7" s="37">
        <v>17</v>
      </c>
      <c r="F7" s="37">
        <v>5</v>
      </c>
      <c r="G7" s="37">
        <v>0</v>
      </c>
      <c r="H7" s="37" t="s">
        <v>109</v>
      </c>
      <c r="I7" s="37" t="s">
        <v>110</v>
      </c>
      <c r="J7" s="37" t="s">
        <v>111</v>
      </c>
      <c r="K7" s="37" t="s">
        <v>112</v>
      </c>
      <c r="L7" s="37" t="s">
        <v>113</v>
      </c>
      <c r="M7" s="37"/>
      <c r="N7" s="38" t="s">
        <v>114</v>
      </c>
      <c r="O7" s="38" t="s">
        <v>115</v>
      </c>
      <c r="P7" s="38">
        <v>9.92</v>
      </c>
      <c r="Q7" s="38">
        <v>27.86</v>
      </c>
      <c r="R7" s="38">
        <v>2646</v>
      </c>
      <c r="S7" s="38">
        <v>2913</v>
      </c>
      <c r="T7" s="38">
        <v>234.08</v>
      </c>
      <c r="U7" s="38">
        <v>12.44</v>
      </c>
      <c r="V7" s="38">
        <v>285</v>
      </c>
      <c r="W7" s="38">
        <v>0.32</v>
      </c>
      <c r="X7" s="38">
        <v>890.63</v>
      </c>
      <c r="Y7" s="38">
        <v>77.64</v>
      </c>
      <c r="Z7" s="38">
        <v>81.709999999999994</v>
      </c>
      <c r="AA7" s="38">
        <v>82.45</v>
      </c>
      <c r="AB7" s="38">
        <v>56.2</v>
      </c>
      <c r="AC7" s="38">
        <v>40.33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3839.69</v>
      </c>
      <c r="BG7" s="38">
        <v>3341.87</v>
      </c>
      <c r="BH7" s="38">
        <v>2767.49</v>
      </c>
      <c r="BI7" s="38">
        <v>3220.89</v>
      </c>
      <c r="BJ7" s="38">
        <v>0</v>
      </c>
      <c r="BK7" s="38">
        <v>1197.82</v>
      </c>
      <c r="BL7" s="38">
        <v>1126.77</v>
      </c>
      <c r="BM7" s="38">
        <v>1044.8</v>
      </c>
      <c r="BN7" s="38">
        <v>1081.8</v>
      </c>
      <c r="BO7" s="38">
        <v>974.93</v>
      </c>
      <c r="BP7" s="38">
        <v>914.53</v>
      </c>
      <c r="BQ7" s="38">
        <v>15.76</v>
      </c>
      <c r="BR7" s="38">
        <v>15.94</v>
      </c>
      <c r="BS7" s="38">
        <v>24.17</v>
      </c>
      <c r="BT7" s="38">
        <v>9.77</v>
      </c>
      <c r="BU7" s="38">
        <v>5.94</v>
      </c>
      <c r="BV7" s="38">
        <v>51.03</v>
      </c>
      <c r="BW7" s="38">
        <v>50.9</v>
      </c>
      <c r="BX7" s="38">
        <v>50.82</v>
      </c>
      <c r="BY7" s="38">
        <v>52.19</v>
      </c>
      <c r="BZ7" s="38">
        <v>55.32</v>
      </c>
      <c r="CA7" s="38">
        <v>55.73</v>
      </c>
      <c r="CB7" s="38">
        <v>987.9</v>
      </c>
      <c r="CC7" s="38">
        <v>990.59</v>
      </c>
      <c r="CD7" s="38">
        <v>636.15</v>
      </c>
      <c r="CE7" s="38">
        <v>1557.93</v>
      </c>
      <c r="CF7" s="38">
        <v>2700.81</v>
      </c>
      <c r="CG7" s="38">
        <v>289.60000000000002</v>
      </c>
      <c r="CH7" s="38">
        <v>293.27</v>
      </c>
      <c r="CI7" s="38">
        <v>300.52</v>
      </c>
      <c r="CJ7" s="38">
        <v>296.14</v>
      </c>
      <c r="CK7" s="38">
        <v>283.17</v>
      </c>
      <c r="CL7" s="38">
        <v>276.77999999999997</v>
      </c>
      <c r="CM7" s="38">
        <v>63.69</v>
      </c>
      <c r="CN7" s="38">
        <v>70.83</v>
      </c>
      <c r="CO7" s="38">
        <v>70.83</v>
      </c>
      <c r="CP7" s="38">
        <v>68.650000000000006</v>
      </c>
      <c r="CQ7" s="38">
        <v>70.83</v>
      </c>
      <c r="CR7" s="38">
        <v>54.74</v>
      </c>
      <c r="CS7" s="38">
        <v>53.78</v>
      </c>
      <c r="CT7" s="38">
        <v>53.24</v>
      </c>
      <c r="CU7" s="38">
        <v>52.31</v>
      </c>
      <c r="CV7" s="38">
        <v>60.65</v>
      </c>
      <c r="CW7" s="38">
        <v>59.15</v>
      </c>
      <c r="CX7" s="38">
        <v>90.96</v>
      </c>
      <c r="CY7" s="38">
        <v>91.64</v>
      </c>
      <c r="CZ7" s="38">
        <v>91.98</v>
      </c>
      <c r="DA7" s="38">
        <v>92.56</v>
      </c>
      <c r="DB7" s="38">
        <v>91.93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2018-02-26T04:48:13Z</dcterms:modified>
</cp:coreProperties>
</file>