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L10" i="4"/>
  <c r="AD10" i="4"/>
  <c r="B10" i="4"/>
  <c r="W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<sst xmlns="http://schemas.openxmlformats.org/spreadsheetml/2006/main" count="240" uniqueCount="125">
  <si>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</si>
  <si>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</si>
  <si>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</si>
  <si>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</si>
  <si>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</si>
  <si>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</si>
  <si>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</si>
  <si>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</si>
  <si>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</si>
  <si>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</si>
  <si>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</si>
  <si>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</si>
  <si>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</si>
  <si>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</si>
  <si>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</si>
  <si>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</si>
  <si>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</si>
  <si>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</si>
  <si>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</si>
  <si>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</si>
  <si>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</si>
  <si>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</si>
  <si>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</si>
  <si>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</si>
  <si>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</si>
  <si>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</si>
  <si>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</si>
  <si>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</si>
  <si>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</si>
  <si>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</si>
  <si>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</si>
  <si>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</si>
  <si>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</si>
  <si>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</si>
  <si>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</si>
  <si>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</si>
  <si>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</si>
  <si>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</si>
  <si>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</si>
  <si>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</si>
  <si>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</si>
  <si>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</si>
  <si>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</si>
  <si>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</si>
  <si>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</si>
  <si>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</si>
  <si>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</si>
  <si>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</si>
  <si>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</si>
  <si>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</si>
  <si>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</si>
  <si>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</si>
  <si>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</si>
  <si>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</si>
  <si>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</si>
  <si>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</si>
  <si>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</si>
  <si>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</si>
  <si>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</si>
  <si>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</si>
  <si>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</si>
  <si>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</si>
  <si>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</si>
  <si>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</si>
  <si>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</si>
  <si>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</si>
  <si>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</si>
  <si>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</si>
  <si>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</si>
  <si>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</si>
  <si>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</si>
  <si>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</si>
  <si>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</si>
  <si>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</si>
  <si>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</si>
  <si>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</si>
  <si>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</si>
  <si>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</si>
  <si>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</si>
  <si>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</si>
  <si>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</si>
  <si>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</si>
  <si>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</si>
  <si>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</si>
  <si>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</si>
  <si>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</si>
  <si>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</si>
  <si>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</si>
  <si>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</si>
  <si>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</si>
  <si>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</si>
  <si>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</si>
  <si>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</si>
  <si>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</si>
  <si>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</si>
  <si>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</si>
  <si>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</si>
  <si>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</si>
  <si>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</si>
  <si>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</si>
  <si>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</si>
  <si>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</si>
  <si>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</si>
  <si>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</si>
  <si>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</si>
  <si>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</si>
  <si>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</si>
  <si>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</si>
  <si>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</si>
  <si>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西会津町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</si>
  <si>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</si>
  <si>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</si>
  <si>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</si>
  <si>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</si>
  <si>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</si>
  <si>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</si>
  <si>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</si>
  <si>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</si>
  <si>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</si>
  <si>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</si>
  <si>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</si>
  <si>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は、平成4年度に事業開始し、平成21年度には全6地区が供用開始となり農集排整備事業は完了していることから、今後の事業は接続率の向上を図りつつ、処理施設の維持管理等を行っている。接続率では事業実施が後半の笹川・野尻地区を除けば90％を超えており、全体の接続率としては86.1％となっている。
　今後の見込みでは、原則過去の整備事業で借りた地方債の償還を行いながら、施設の維持管理を継続することとなるため、各指標で大きな変動は無いと考えられるが、依然として使用料の増収は見込めず、維持管理費に加え地方債の償還があることから、継続的な一般会計繰入金は必須となる。
　なお、経費回収率及び汚水処理原価の大幅な数値改善がみられるが、これは分流式下水道等に要する経費に係る地方債償還金の経費計上項目の変更により、汚水処理費が大幅に減額となったことによるものである。</t>
    <rPh sb="1" eb="2">
      <t>ホン</t>
    </rPh>
    <rPh sb="38" eb="41">
      <t>ノウシュウハイ</t>
    </rPh>
    <rPh sb="41" eb="43">
      <t>セイビ</t>
    </rPh>
    <rPh sb="43" eb="45">
      <t>ジギョウ</t>
    </rPh>
    <rPh sb="46" eb="48">
      <t>カンリョウ</t>
    </rPh>
    <rPh sb="60" eb="62">
      <t>ジギョウ</t>
    </rPh>
    <rPh sb="92" eb="94">
      <t>セツゾク</t>
    </rPh>
    <rPh sb="94" eb="95">
      <t>リツ</t>
    </rPh>
    <rPh sb="150" eb="152">
      <t>コンゴ</t>
    </rPh>
    <rPh sb="153" eb="155">
      <t>ミコ</t>
    </rPh>
    <rPh sb="159" eb="161">
      <t>ゲンソク</t>
    </rPh>
    <rPh sb="161" eb="163">
      <t>カコ</t>
    </rPh>
    <rPh sb="164" eb="166">
      <t>セイビ</t>
    </rPh>
    <rPh sb="166" eb="168">
      <t>ジギョウ</t>
    </rPh>
    <rPh sb="169" eb="170">
      <t>カ</t>
    </rPh>
    <rPh sb="172" eb="175">
      <t>チホウサイ</t>
    </rPh>
    <rPh sb="176" eb="178">
      <t>ショウカン</t>
    </rPh>
    <rPh sb="179" eb="180">
      <t>オコナ</t>
    </rPh>
    <rPh sb="185" eb="187">
      <t>シセツ</t>
    </rPh>
    <rPh sb="188" eb="190">
      <t>イジ</t>
    </rPh>
    <rPh sb="190" eb="192">
      <t>カンリ</t>
    </rPh>
    <rPh sb="193" eb="195">
      <t>ケイゾク</t>
    </rPh>
    <rPh sb="205" eb="206">
      <t>カク</t>
    </rPh>
    <rPh sb="206" eb="208">
      <t>シヒョウ</t>
    </rPh>
    <rPh sb="209" eb="210">
      <t>オオ</t>
    </rPh>
    <rPh sb="212" eb="214">
      <t>ヘンドウ</t>
    </rPh>
    <rPh sb="215" eb="216">
      <t>ナ</t>
    </rPh>
    <rPh sb="218" eb="219">
      <t>カンガ</t>
    </rPh>
    <rPh sb="225" eb="227">
      <t>イゼン</t>
    </rPh>
    <rPh sb="230" eb="233">
      <t>シヨウリョウ</t>
    </rPh>
    <rPh sb="234" eb="236">
      <t>ゾウシュウ</t>
    </rPh>
    <rPh sb="237" eb="239">
      <t>ミコ</t>
    </rPh>
    <rPh sb="242" eb="244">
      <t>イジ</t>
    </rPh>
    <rPh sb="244" eb="247">
      <t>カンリヒ</t>
    </rPh>
    <rPh sb="248" eb="249">
      <t>クワ</t>
    </rPh>
    <rPh sb="250" eb="253">
      <t>チホウサイ</t>
    </rPh>
    <rPh sb="254" eb="256">
      <t>ショウカン</t>
    </rPh>
    <rPh sb="264" eb="267">
      <t>ケイゾクテキ</t>
    </rPh>
    <rPh sb="268" eb="270">
      <t>イッパン</t>
    </rPh>
    <rPh sb="270" eb="272">
      <t>カイケイ</t>
    </rPh>
    <rPh sb="272" eb="274">
      <t>クリイレ</t>
    </rPh>
    <rPh sb="274" eb="275">
      <t>キン</t>
    </rPh>
    <rPh sb="276" eb="278">
      <t>ヒッス</t>
    </rPh>
    <rPh sb="287" eb="289">
      <t>ケイヒ</t>
    </rPh>
    <rPh sb="289" eb="291">
      <t>カイシュウ</t>
    </rPh>
    <rPh sb="291" eb="292">
      <t>リツ</t>
    </rPh>
    <rPh sb="292" eb="293">
      <t>オヨ</t>
    </rPh>
    <rPh sb="294" eb="296">
      <t>オスイ</t>
    </rPh>
    <rPh sb="296" eb="298">
      <t>ショリ</t>
    </rPh>
    <rPh sb="334" eb="337">
      <t>チホウサイ</t>
    </rPh>
    <rPh sb="337" eb="339">
      <t>ショウカン</t>
    </rPh>
    <rPh sb="339" eb="340">
      <t>キン</t>
    </rPh>
    <rPh sb="341" eb="343">
      <t>ケイヒ</t>
    </rPh>
    <rPh sb="343" eb="345">
      <t>ケイジョウ</t>
    </rPh>
    <rPh sb="345" eb="347">
      <t>コウモク</t>
    </rPh>
    <rPh sb="348" eb="350">
      <t>ヘンコウ</t>
    </rPh>
    <rPh sb="354" eb="356">
      <t>オスイ</t>
    </rPh>
    <rPh sb="356" eb="358">
      <t>ショリ</t>
    </rPh>
    <rPh sb="358" eb="359">
      <t>ヒ</t>
    </rPh>
    <rPh sb="360" eb="362">
      <t>オオハバ</t>
    </rPh>
    <rPh sb="363" eb="365">
      <t>ゲンガク</t>
    </rPh>
    <phoneticPr fontId="4"/>
  </si>
  <si>
    <t>　現在の加入率の状況から、今後は大きな使用料の増加は見込めない状況であるため、引き続き維持管理業務等のコスト削減は行っていく。しかしながら、管理業務や汚泥処理、電気料などの経常経費についての大幅な削減は困難であり、今後ピークを迎える企業債償還元金について一般会計からの繰入れが必須であり、当面は引き続き継続していく。また、今後の農業集落排水事業のあり方として、下水道事業との統廃合を進める。
　また、健全な経営状態を目指し財務管理の明確化を図るため、平成32年度から地方公営企業法を適用する。</t>
    <rPh sb="57" eb="58">
      <t>オコナ</t>
    </rPh>
    <rPh sb="191" eb="192">
      <t>スス</t>
    </rPh>
    <phoneticPr fontId="4"/>
  </si>
  <si>
    <t>　事業実施が最も古い小島地区で供用開始後20年が経過したことから、機器の更新が生じてくることが想定される。しかし、現時点では大きな機械設備トラブルもなく毎年のメンテナンスにより喫緊の問題はない。今後は最適整備構想を策定し、計画的かつ効率的な老朽化対策を進めるとともに、公共下水道処理区に隣接する森野地区については、公共下水道と統合し、最適な規模の施設運営を図る。</t>
    <rPh sb="147" eb="149">
      <t>モリノ</t>
    </rPh>
    <rPh sb="167" eb="169">
      <t>サイテキ</t>
    </rPh>
    <rPh sb="170" eb="172">
      <t>キボ</t>
    </rPh>
    <rPh sb="173" eb="175">
      <t>シセツ</t>
    </rPh>
    <rPh sb="175" eb="177">
      <t>ウンエイ</t>
    </rPh>
    <rPh sb="178" eb="179">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</si>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</sst>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6C-456C-A989-9369FF87265B}"/>
            </c:ext>
          </c:extLst>
        </c:ser>
        <c:dLbls>
          <c:showLegendKey val="0"/>
          <c:showVal val="0"/>
          <c:showCatName val="0"/>
          <c:showSerName val="0"/>
          <c:showPercent val="0"/>
          <c:showBubbleSize val="0"/>
        </c:dLbls>
        <c:gapWidth val="150"/>
        <c:axId val="49171072"/>
        <c:axId val="49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E06C-456C-A989-9369FF87265B}"/>
            </c:ext>
          </c:extLst>
        </c:ser>
        <c:dLbls>
          <c:showLegendKey val="0"/>
          <c:showVal val="0"/>
          <c:showCatName val="0"/>
          <c:showSerName val="0"/>
          <c:showPercent val="0"/>
          <c:showBubbleSize val="0"/>
        </c:dLbls>
        <c:marker val="1"/>
        <c:smooth val="0"/>
        <c:axId val="49171072"/>
        <c:axId val="49214592"/>
      </c:lineChart>
      <c:dateAx>
        <c:axId val="49171072"/>
        <c:scaling>
          <c:orientation val="minMax"/>
        </c:scaling>
        <c:delete val="1"/>
        <c:axPos val="b"/>
        <c:numFmt formatCode="ge" sourceLinked="1"/>
        <c:majorTickMark val="none"/>
        <c:minorTickMark val="none"/>
        <c:tickLblPos val="none"/>
        <c:crossAx val="49214592"/>
        <c:crosses val="autoZero"/>
        <c:auto val="1"/>
        <c:lblOffset val="100"/>
        <c:baseTimeUnit val="years"/>
      </c:dateAx>
      <c:valAx>
        <c:axId val="4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43.97</c:v>
                </c:pt>
                <c:pt idx="1">
                  <c:v>45.21</c:v>
                </c:pt>
                <c:pt idx="2">
                  <c:v>45.31</c:v>
                </c:pt>
                <c:pt idx="3">
                  <c:v>43.49</c:v>
                </c:pt>
                <c:pt idx="4">
                  <c:v>42.91</c:v>
                </c:pt>
              </c:numCache>
            </c:numRef>
          </c:val>
          <c:extLst xmlns:c16r2="http://schemas.microsoft.com/office/drawing/2015/06/chart">
            <c:ext xmlns:c16="http://schemas.microsoft.com/office/drawing/2014/chart" uri="{C3380CC4-5D6E-409C-BE32-E72D297353CC}">
              <c16:uniqueId val="{00000000-519F-4A82-A2EE-CBE6A22DB2D8}"/>
            </c:ext>
          </c:extLst>
        </c:ser>
        <c:dLbls>
          <c:showLegendKey val="0"/>
          <c:showVal val="0"/>
          <c:showCatName val="0"/>
          <c:showSerName val="0"/>
          <c:showPercent val="0"/>
          <c:showBubbleSize val="0"/>
        </c:dLbls>
        <c:gapWidth val="150"/>
        <c:axId val="39169408"/>
        <c:axId val="391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519F-4A82-A2EE-CBE6A22DB2D8}"/>
            </c:ext>
          </c:extLst>
        </c:ser>
        <c:dLbls>
          <c:showLegendKey val="0"/>
          <c:showVal val="0"/>
          <c:showCatName val="0"/>
          <c:showSerName val="0"/>
          <c:showPercent val="0"/>
          <c:showBubbleSize val="0"/>
        </c:dLbls>
        <c:marker val="1"/>
        <c:smooth val="0"/>
        <c:axId val="39169408"/>
        <c:axId val="39171584"/>
      </c:lineChart>
      <c:dateAx>
        <c:axId val="39169408"/>
        <c:scaling>
          <c:orientation val="minMax"/>
        </c:scaling>
        <c:delete val="1"/>
        <c:axPos val="b"/>
        <c:numFmt formatCode="ge" sourceLinked="1"/>
        <c:majorTickMark val="none"/>
        <c:minorTickMark val="none"/>
        <c:tickLblPos val="none"/>
        <c:crossAx val="39171584"/>
        <c:crosses val="autoZero"/>
        <c:auto val="1"/>
        <c:lblOffset val="100"/>
        <c:baseTimeUnit val="years"/>
      </c:dateAx>
      <c:valAx>
        <c:axId val="391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83.25</c:v>
                </c:pt>
                <c:pt idx="1">
                  <c:v>85.73</c:v>
                </c:pt>
                <c:pt idx="2">
                  <c:v>86.15</c:v>
                </c:pt>
                <c:pt idx="3">
                  <c:v>86.95</c:v>
                </c:pt>
                <c:pt idx="4">
                  <c:v>86.14</c:v>
                </c:pt>
              </c:numCache>
            </c:numRef>
          </c:val>
          <c:extLst xmlns:c16r2="http://schemas.microsoft.com/office/drawing/2015/06/chart">
            <c:ext xmlns:c16="http://schemas.microsoft.com/office/drawing/2014/chart" uri="{C3380CC4-5D6E-409C-BE32-E72D297353CC}">
              <c16:uniqueId val="{00000000-DE21-4594-9A21-B9D82F745BCA}"/>
            </c:ext>
          </c:extLst>
        </c:ser>
        <c:dLbls>
          <c:showLegendKey val="0"/>
          <c:showVal val="0"/>
          <c:showCatName val="0"/>
          <c:showSerName val="0"/>
          <c:showPercent val="0"/>
          <c:showBubbleSize val="0"/>
        </c:dLbls>
        <c:gapWidth val="150"/>
        <c:axId val="72093696"/>
        <c:axId val="72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DE21-4594-9A21-B9D82F745BCA}"/>
            </c:ext>
          </c:extLst>
        </c:ser>
        <c:dLbls>
          <c:showLegendKey val="0"/>
          <c:showVal val="0"/>
          <c:showCatName val="0"/>
          <c:showSerName val="0"/>
          <c:showPercent val="0"/>
          <c:showBubbleSize val="0"/>
        </c:dLbls>
        <c:marker val="1"/>
        <c:smooth val="0"/>
        <c:axId val="72093696"/>
        <c:axId val="72095616"/>
      </c:lineChart>
      <c:dateAx>
        <c:axId val="72093696"/>
        <c:scaling>
          <c:orientation val="minMax"/>
        </c:scaling>
        <c:delete val="1"/>
        <c:axPos val="b"/>
        <c:numFmt formatCode="ge" sourceLinked="1"/>
        <c:majorTickMark val="none"/>
        <c:minorTickMark val="none"/>
        <c:tickLblPos val="none"/>
        <c:crossAx val="72095616"/>
        <c:crosses val="autoZero"/>
        <c:auto val="1"/>
        <c:lblOffset val="100"/>
        <c:baseTimeUnit val="years"/>
      </c:dateAx>
      <c:valAx>
        <c:axId val="72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72.38</c:v>
                </c:pt>
                <c:pt idx="1">
                  <c:v>70.94</c:v>
                </c:pt>
                <c:pt idx="2">
                  <c:v>69.319999999999993</c:v>
                </c:pt>
                <c:pt idx="3">
                  <c:v>69.319999999999993</c:v>
                </c:pt>
                <c:pt idx="4">
                  <c:v>70.7</c:v>
                </c:pt>
              </c:numCache>
            </c:numRef>
          </c:val>
          <c:extLst xmlns:c16r2="http://schemas.microsoft.com/office/drawing/2015/06/chart">
            <c:ext xmlns:c16="http://schemas.microsoft.com/office/drawing/2014/chart" uri="{C3380CC4-5D6E-409C-BE32-E72D297353CC}">
              <c16:uniqueId val="{00000000-C0EA-41CE-854B-077A706E05BA}"/>
            </c:ext>
          </c:extLst>
        </c:ser>
        <c:dLbls>
          <c:showLegendKey val="0"/>
          <c:showVal val="0"/>
          <c:showCatName val="0"/>
          <c:showSerName val="0"/>
          <c:showPercent val="0"/>
          <c:showBubbleSize val="0"/>
        </c:dLbls>
        <c:gapWidth val="150"/>
        <c:axId val="49252992"/>
        <c:axId val="492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EA-41CE-854B-077A706E05BA}"/>
            </c:ext>
          </c:extLst>
        </c:ser>
        <c:dLbls>
          <c:showLegendKey val="0"/>
          <c:showVal val="0"/>
          <c:showCatName val="0"/>
          <c:showSerName val="0"/>
          <c:showPercent val="0"/>
          <c:showBubbleSize val="0"/>
        </c:dLbls>
        <c:marker val="1"/>
        <c:smooth val="0"/>
        <c:axId val="49252992"/>
        <c:axId val="49264128"/>
      </c:lineChart>
      <c:dateAx>
        <c:axId val="49252992"/>
        <c:scaling>
          <c:orientation val="minMax"/>
        </c:scaling>
        <c:delete val="1"/>
        <c:axPos val="b"/>
        <c:numFmt formatCode="ge" sourceLinked="1"/>
        <c:majorTickMark val="none"/>
        <c:minorTickMark val="none"/>
        <c:tickLblPos val="none"/>
        <c:crossAx val="49264128"/>
        <c:crosses val="autoZero"/>
        <c:auto val="1"/>
        <c:lblOffset val="100"/>
        <c:baseTimeUnit val="years"/>
      </c:dateAx>
      <c:valAx>
        <c:axId val="492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91-4AEC-8EAA-4E012C015E87}"/>
            </c:ext>
          </c:extLst>
        </c:ser>
        <c:dLbls>
          <c:showLegendKey val="0"/>
          <c:showVal val="0"/>
          <c:showCatName val="0"/>
          <c:showSerName val="0"/>
          <c:showPercent val="0"/>
          <c:showBubbleSize val="0"/>
        </c:dLbls>
        <c:gapWidth val="150"/>
        <c:axId val="72143232"/>
        <c:axId val="721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91-4AEC-8EAA-4E012C015E87}"/>
            </c:ext>
          </c:extLst>
        </c:ser>
        <c:dLbls>
          <c:showLegendKey val="0"/>
          <c:showVal val="0"/>
          <c:showCatName val="0"/>
          <c:showSerName val="0"/>
          <c:showPercent val="0"/>
          <c:showBubbleSize val="0"/>
        </c:dLbls>
        <c:marker val="1"/>
        <c:smooth val="0"/>
        <c:axId val="72143232"/>
        <c:axId val="72145536"/>
      </c:lineChart>
      <c:dateAx>
        <c:axId val="72143232"/>
        <c:scaling>
          <c:orientation val="minMax"/>
        </c:scaling>
        <c:delete val="1"/>
        <c:axPos val="b"/>
        <c:numFmt formatCode="ge" sourceLinked="1"/>
        <c:majorTickMark val="none"/>
        <c:minorTickMark val="none"/>
        <c:tickLblPos val="none"/>
        <c:crossAx val="72145536"/>
        <c:crosses val="autoZero"/>
        <c:auto val="1"/>
        <c:lblOffset val="100"/>
        <c:baseTimeUnit val="years"/>
      </c:dateAx>
      <c:valAx>
        <c:axId val="721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64-40FA-9820-54E4A101E16A}"/>
            </c:ext>
          </c:extLst>
        </c:ser>
        <c:dLbls>
          <c:showLegendKey val="0"/>
          <c:showVal val="0"/>
          <c:showCatName val="0"/>
          <c:showSerName val="0"/>
          <c:showPercent val="0"/>
          <c:showBubbleSize val="0"/>
        </c:dLbls>
        <c:gapWidth val="150"/>
        <c:axId val="72214784"/>
        <c:axId val="722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64-40FA-9820-54E4A101E16A}"/>
            </c:ext>
          </c:extLst>
        </c:ser>
        <c:dLbls>
          <c:showLegendKey val="0"/>
          <c:showVal val="0"/>
          <c:showCatName val="0"/>
          <c:showSerName val="0"/>
          <c:showPercent val="0"/>
          <c:showBubbleSize val="0"/>
        </c:dLbls>
        <c:marker val="1"/>
        <c:smooth val="0"/>
        <c:axId val="72214784"/>
        <c:axId val="72295552"/>
      </c:lineChart>
      <c:dateAx>
        <c:axId val="72214784"/>
        <c:scaling>
          <c:orientation val="minMax"/>
        </c:scaling>
        <c:delete val="1"/>
        <c:axPos val="b"/>
        <c:numFmt formatCode="ge" sourceLinked="1"/>
        <c:majorTickMark val="none"/>
        <c:minorTickMark val="none"/>
        <c:tickLblPos val="none"/>
        <c:crossAx val="72295552"/>
        <c:crosses val="autoZero"/>
        <c:auto val="1"/>
        <c:lblOffset val="100"/>
        <c:baseTimeUnit val="years"/>
      </c:dateAx>
      <c:valAx>
        <c:axId val="722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7A-475E-B8BB-DC47D091D4EE}"/>
            </c:ext>
          </c:extLst>
        </c:ser>
        <c:dLbls>
          <c:showLegendKey val="0"/>
          <c:showVal val="0"/>
          <c:showCatName val="0"/>
          <c:showSerName val="0"/>
          <c:showPercent val="0"/>
          <c:showBubbleSize val="0"/>
        </c:dLbls>
        <c:gapWidth val="150"/>
        <c:axId val="106624128"/>
        <c:axId val="1066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7A-475E-B8BB-DC47D091D4EE}"/>
            </c:ext>
          </c:extLst>
        </c:ser>
        <c:dLbls>
          <c:showLegendKey val="0"/>
          <c:showVal val="0"/>
          <c:showCatName val="0"/>
          <c:showSerName val="0"/>
          <c:showPercent val="0"/>
          <c:showBubbleSize val="0"/>
        </c:dLbls>
        <c:marker val="1"/>
        <c:smooth val="0"/>
        <c:axId val="106624128"/>
        <c:axId val="106626048"/>
      </c:lineChart>
      <c:dateAx>
        <c:axId val="106624128"/>
        <c:scaling>
          <c:orientation val="minMax"/>
        </c:scaling>
        <c:delete val="1"/>
        <c:axPos val="b"/>
        <c:numFmt formatCode="ge" sourceLinked="1"/>
        <c:majorTickMark val="none"/>
        <c:minorTickMark val="none"/>
        <c:tickLblPos val="none"/>
        <c:crossAx val="106626048"/>
        <c:crosses val="autoZero"/>
        <c:auto val="1"/>
        <c:lblOffset val="100"/>
        <c:baseTimeUnit val="years"/>
      </c:dateAx>
      <c:valAx>
        <c:axId val="1066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B5-4D24-8A06-089972954EE4}"/>
            </c:ext>
          </c:extLst>
        </c:ser>
        <c:dLbls>
          <c:showLegendKey val="0"/>
          <c:showVal val="0"/>
          <c:showCatName val="0"/>
          <c:showSerName val="0"/>
          <c:showPercent val="0"/>
          <c:showBubbleSize val="0"/>
        </c:dLbls>
        <c:gapWidth val="150"/>
        <c:axId val="140953088"/>
        <c:axId val="1409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B5-4D24-8A06-089972954EE4}"/>
            </c:ext>
          </c:extLst>
        </c:ser>
        <c:dLbls>
          <c:showLegendKey val="0"/>
          <c:showVal val="0"/>
          <c:showCatName val="0"/>
          <c:showSerName val="0"/>
          <c:showPercent val="0"/>
          <c:showBubbleSize val="0"/>
        </c:dLbls>
        <c:marker val="1"/>
        <c:smooth val="0"/>
        <c:axId val="140953088"/>
        <c:axId val="140955008"/>
      </c:lineChart>
      <c:dateAx>
        <c:axId val="140953088"/>
        <c:scaling>
          <c:orientation val="minMax"/>
        </c:scaling>
        <c:delete val="1"/>
        <c:axPos val="b"/>
        <c:numFmt formatCode="ge" sourceLinked="1"/>
        <c:majorTickMark val="none"/>
        <c:minorTickMark val="none"/>
        <c:tickLblPos val="none"/>
        <c:crossAx val="140955008"/>
        <c:crosses val="autoZero"/>
        <c:auto val="1"/>
        <c:lblOffset val="100"/>
        <c:baseTimeUnit val="years"/>
      </c:dateAx>
      <c:valAx>
        <c:axId val="1409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1769.99</c:v>
                </c:pt>
                <c:pt idx="1">
                  <c:v>1758.78</c:v>
                </c:pt>
                <c:pt idx="2">
                  <c:v>1627.64</c:v>
                </c:pt>
                <c:pt idx="3">
                  <c:v>1522.01</c:v>
                </c:pt>
                <c:pt idx="4">
                  <c:v>1391.41</c:v>
                </c:pt>
              </c:numCache>
            </c:numRef>
          </c:val>
          <c:extLst xmlns:c16r2="http://schemas.microsoft.com/office/drawing/2015/06/chart">
            <c:ext xmlns:c16="http://schemas.microsoft.com/office/drawing/2014/chart" uri="{C3380CC4-5D6E-409C-BE32-E72D297353CC}">
              <c16:uniqueId val="{00000000-28CC-4250-898A-7D4BD0BF5A2A}"/>
            </c:ext>
          </c:extLst>
        </c:ser>
        <c:dLbls>
          <c:showLegendKey val="0"/>
          <c:showVal val="0"/>
          <c:showCatName val="0"/>
          <c:showSerName val="0"/>
          <c:showPercent val="0"/>
          <c:showBubbleSize val="0"/>
        </c:dLbls>
        <c:gapWidth val="150"/>
        <c:axId val="145509376"/>
        <c:axId val="1455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28CC-4250-898A-7D4BD0BF5A2A}"/>
            </c:ext>
          </c:extLst>
        </c:ser>
        <c:dLbls>
          <c:showLegendKey val="0"/>
          <c:showVal val="0"/>
          <c:showCatName val="0"/>
          <c:showSerName val="0"/>
          <c:showPercent val="0"/>
          <c:showBubbleSize val="0"/>
        </c:dLbls>
        <c:marker val="1"/>
        <c:smooth val="0"/>
        <c:axId val="145509376"/>
        <c:axId val="145581184"/>
      </c:lineChart>
      <c:dateAx>
        <c:axId val="145509376"/>
        <c:scaling>
          <c:orientation val="minMax"/>
        </c:scaling>
        <c:delete val="1"/>
        <c:axPos val="b"/>
        <c:numFmt formatCode="ge" sourceLinked="1"/>
        <c:majorTickMark val="none"/>
        <c:minorTickMark val="none"/>
        <c:tickLblPos val="none"/>
        <c:crossAx val="145581184"/>
        <c:crosses val="autoZero"/>
        <c:auto val="1"/>
        <c:lblOffset val="100"/>
        <c:baseTimeUnit val="years"/>
      </c:dateAx>
      <c:valAx>
        <c:axId val="145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55.05</c:v>
                </c:pt>
                <c:pt idx="1">
                  <c:v>51.23</c:v>
                </c:pt>
                <c:pt idx="2">
                  <c:v>50.97</c:v>
                </c:pt>
                <c:pt idx="3">
                  <c:v>50.27</c:v>
                </c:pt>
                <c:pt idx="4">
                  <c:v>100</c:v>
                </c:pt>
              </c:numCache>
            </c:numRef>
          </c:val>
          <c:extLst xmlns:c16r2="http://schemas.microsoft.com/office/drawing/2015/06/chart">
            <c:ext xmlns:c16="http://schemas.microsoft.com/office/drawing/2014/chart" uri="{C3380CC4-5D6E-409C-BE32-E72D297353CC}">
              <c16:uniqueId val="{00000000-FDB3-4314-BD2F-90EFAF2E152F}"/>
            </c:ext>
          </c:extLst>
        </c:ser>
        <c:dLbls>
          <c:showLegendKey val="0"/>
          <c:showVal val="0"/>
          <c:showCatName val="0"/>
          <c:showSerName val="0"/>
          <c:showPercent val="0"/>
          <c:showBubbleSize val="0"/>
        </c:dLbls>
        <c:gapWidth val="150"/>
        <c:axId val="39141760"/>
        <c:axId val="1507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FDB3-4314-BD2F-90EFAF2E152F}"/>
            </c:ext>
          </c:extLst>
        </c:ser>
        <c:dLbls>
          <c:showLegendKey val="0"/>
          <c:showVal val="0"/>
          <c:showCatName val="0"/>
          <c:showSerName val="0"/>
          <c:showPercent val="0"/>
          <c:showBubbleSize val="0"/>
        </c:dLbls>
        <c:marker val="1"/>
        <c:smooth val="0"/>
        <c:axId val="39141760"/>
        <c:axId val="150715776"/>
      </c:lineChart>
      <c:dateAx>
        <c:axId val="39141760"/>
        <c:scaling>
          <c:orientation val="minMax"/>
        </c:scaling>
        <c:delete val="1"/>
        <c:axPos val="b"/>
        <c:numFmt formatCode="ge" sourceLinked="1"/>
        <c:majorTickMark val="none"/>
        <c:minorTickMark val="none"/>
        <c:tickLblPos val="none"/>
        <c:crossAx val="150715776"/>
        <c:crosses val="autoZero"/>
        <c:auto val="1"/>
        <c:lblOffset val="100"/>
        <c:baseTimeUnit val="years"/>
      </c:dateAx>
      <c:valAx>
        <c:axId val="1507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334.76</c:v>
                </c:pt>
                <c:pt idx="1">
                  <c:v>356.17</c:v>
                </c:pt>
                <c:pt idx="2">
                  <c:v>363.99</c:v>
                </c:pt>
                <c:pt idx="3">
                  <c:v>379.68</c:v>
                </c:pt>
                <c:pt idx="4">
                  <c:v>193.09</c:v>
                </c:pt>
              </c:numCache>
            </c:numRef>
          </c:val>
          <c:extLst xmlns:c16r2="http://schemas.microsoft.com/office/drawing/2015/06/chart">
            <c:ext xmlns:c16="http://schemas.microsoft.com/office/drawing/2014/chart" uri="{C3380CC4-5D6E-409C-BE32-E72D297353CC}">
              <c16:uniqueId val="{00000000-1142-4F4A-84E9-79E79B17FC9A}"/>
            </c:ext>
          </c:extLst>
        </c:ser>
        <c:dLbls>
          <c:showLegendKey val="0"/>
          <c:showVal val="0"/>
          <c:showCatName val="0"/>
          <c:showSerName val="0"/>
          <c:showPercent val="0"/>
          <c:showBubbleSize val="0"/>
        </c:dLbls>
        <c:gapWidth val="150"/>
        <c:axId val="39152640"/>
        <c:axId val="391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1142-4F4A-84E9-79E79B17FC9A}"/>
            </c:ext>
          </c:extLst>
        </c:ser>
        <c:dLbls>
          <c:showLegendKey val="0"/>
          <c:showVal val="0"/>
          <c:showCatName val="0"/>
          <c:showSerName val="0"/>
          <c:showPercent val="0"/>
          <c:showBubbleSize val="0"/>
        </c:dLbls>
        <c:marker val="1"/>
        <c:smooth val="0"/>
        <c:axId val="39152640"/>
        <c:axId val="39154816"/>
      </c:lineChart>
      <c:dateAx>
        <c:axId val="39152640"/>
        <c:scaling>
          <c:orientation val="minMax"/>
        </c:scaling>
        <c:delete val="1"/>
        <c:axPos val="b"/>
        <c:numFmt formatCode="ge" sourceLinked="1"/>
        <c:majorTickMark val="none"/>
        <c:minorTickMark val="none"/>
        <c:tickLblPos val="none"/>
        <c:crossAx val="39154816"/>
        <c:crosses val="autoZero"/>
        <c:auto val="1"/>
        <c:lblOffset val="100"/>
        <c:baseTimeUnit val="years"/>
      </c:dateAx>
      <c:valAx>
        <c:axId val="39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西会津町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6778</v>
      </c>
      <c r="AM8" s="67"/>
      <c r="AN8" s="67"/>
      <c r="AO8" s="67"/>
      <c r="AP8" s="67"/>
      <c r="AQ8" s="67"/>
      <c r="AR8" s="67"/>
      <c r="AS8" s="67"/>
      <c r="AT8" s="66">
        <f>データ!T6</f>
        <v>298.18</v>
      </c>
      <c r="AU8" s="66"/>
      <c r="AV8" s="66"/>
      <c r="AW8" s="66"/>
      <c r="AX8" s="66"/>
      <c r="AY8" s="66"/>
      <c r="AZ8" s="66"/>
      <c r="BA8" s="66"/>
      <c r="BB8" s="66">
        <f>データ!U6</f>
        <v>22.73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30.48</v>
      </c>
      <c r="Q10" s="66"/>
      <c r="R10" s="66"/>
      <c r="S10" s="66"/>
      <c r="T10" s="66"/>
      <c r="U10" s="66"/>
      <c r="V10" s="66"/>
      <c r="W10" s="66">
        <f>データ!Q6</f>
        <v>100</v>
      </c>
      <c r="X10" s="66"/>
      <c r="Y10" s="66"/>
      <c r="Z10" s="66"/>
      <c r="AA10" s="66"/>
      <c r="AB10" s="66"/>
      <c r="AC10" s="66"/>
      <c r="AD10" s="67">
        <f>データ!R6</f>
        <v>4644</v>
      </c>
      <c r="AE10" s="67"/>
      <c r="AF10" s="67"/>
      <c r="AG10" s="67"/>
      <c r="AH10" s="67"/>
      <c r="AI10" s="67"/>
      <c r="AJ10" s="67"/>
      <c r="AK10" s="2"/>
      <c r="AL10" s="67">
        <f>データ!V6</f>
        <v>2035</v>
      </c>
      <c r="AM10" s="67"/>
      <c r="AN10" s="67"/>
      <c r="AO10" s="67"/>
      <c r="AP10" s="67"/>
      <c r="AQ10" s="67"/>
      <c r="AR10" s="67"/>
      <c r="AS10" s="67"/>
      <c r="AT10" s="66">
        <f>データ!W6</f>
        <v>1.66</v>
      </c>
      <c r="AU10" s="66"/>
      <c r="AV10" s="66"/>
      <c r="AW10" s="66"/>
      <c r="AX10" s="66"/>
      <c r="AY10" s="66"/>
      <c r="AZ10" s="66"/>
      <c r="BA10" s="66"/>
      <c r="BB10" s="66">
        <f>データ!X6</f>
        <v>1225.9000000000001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74055</v>
      </c>
      <c r="D6" s="33">
        <f t="shared" si="3"/>
        <v>47</v>
      </c>
      <c r="E6" s="33">
        <f t="shared" si="3"/>
        <v>17</v>
      </c>
      <c r="F6" s="33">
        <f t="shared" si="3"/>
        <v>5</v>
      </c>
      <c r="G6" s="33">
        <f t="shared" si="3"/>
        <v>0</v>
      </c>
      <c r="H6" s="33" t="str">
        <f t="shared" si="3"/>
        <v>福島県　西会津町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30.48</v>
      </c>
      <c r="Q6" s="34">
        <f t="shared" si="3"/>
        <v>100</v>
      </c>
      <c r="R6" s="34">
        <f t="shared" si="3"/>
        <v>4644</v>
      </c>
      <c r="S6" s="34">
        <f t="shared" si="3"/>
        <v>6778</v>
      </c>
      <c r="T6" s="34">
        <f t="shared" si="3"/>
        <v>298.18</v>
      </c>
      <c r="U6" s="34">
        <f t="shared" si="3"/>
        <v>22.73</v>
      </c>
      <c r="V6" s="34">
        <f t="shared" si="3"/>
        <v>2035</v>
      </c>
      <c r="W6" s="34">
        <f t="shared" si="3"/>
        <v>1.66</v>
      </c>
      <c r="X6" s="34">
        <f t="shared" si="3"/>
        <v>1225.9000000000001</v>
      </c>
      <c r="Y6" s="35">
        <f>IF(Y7="",NA(),Y7)</f>
        <v>72.38</v>
      </c>
      <c r="Z6" s="35">
        <f t="shared" ref="Z6:AH6" si="4">IF(Z7="",NA(),Z7)</f>
        <v>70.94</v>
      </c>
      <c r="AA6" s="35">
        <f t="shared" si="4"/>
        <v>69.319999999999993</v>
      </c>
      <c r="AB6" s="35">
        <f t="shared" si="4"/>
        <v>69.319999999999993</v>
      </c>
      <c r="AC6" s="35">
        <f t="shared" si="4"/>
        <v>70.7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1769.99</v>
      </c>
      <c r="BG6" s="35">
        <f t="shared" ref="BG6:BO6" si="7">IF(BG7="",NA(),BG7)</f>
        <v>1758.78</v>
      </c>
      <c r="BH6" s="35">
        <f t="shared" si="7"/>
        <v>1627.64</v>
      </c>
      <c r="BI6" s="35">
        <f t="shared" si="7"/>
        <v>1522.01</v>
      </c>
      <c r="BJ6" s="35">
        <f t="shared" si="7"/>
        <v>1391.41</v>
      </c>
      <c r="BK6" s="35">
        <f t="shared" si="7"/>
        <v>1197.82</v>
      </c>
      <c r="BL6" s="35">
        <f t="shared" si="7"/>
        <v>1126.77</v>
      </c>
      <c r="BM6" s="35">
        <f t="shared" si="7"/>
        <v>1044.8</v>
      </c>
      <c r="BN6" s="35">
        <f t="shared" si="7"/>
        <v>1081.8</v>
      </c>
      <c r="BO6" s="35">
        <f t="shared" si="7"/>
        <v>974.93</v>
      </c>
      <c r="BP6" s="34" t="str">
        <f>IF(BP7="","",IF(BP7="-","【-】","【"&amp;SUBSTITUTE(TEXT(BP7,"#,##0.00"),"-","△")&amp;"】"))</f>
        <v>【914.53】</v>
      </c>
      <c r="BQ6" s="35">
        <f>IF(BQ7="",NA(),BQ7)</f>
        <v>55.05</v>
      </c>
      <c r="BR6" s="35">
        <f t="shared" ref="BR6:BZ6" si="8">IF(BR7="",NA(),BR7)</f>
        <v>51.23</v>
      </c>
      <c r="BS6" s="35">
        <f t="shared" si="8"/>
        <v>50.97</v>
      </c>
      <c r="BT6" s="35">
        <f t="shared" si="8"/>
        <v>50.27</v>
      </c>
      <c r="BU6" s="35">
        <f t="shared" si="8"/>
        <v>100</v>
      </c>
      <c r="BV6" s="35">
        <f t="shared" si="8"/>
        <v>51.03</v>
      </c>
      <c r="BW6" s="35">
        <f t="shared" si="8"/>
        <v>50.9</v>
      </c>
      <c r="BX6" s="35">
        <f t="shared" si="8"/>
        <v>50.82</v>
      </c>
      <c r="BY6" s="35">
        <f t="shared" si="8"/>
        <v>52.19</v>
      </c>
      <c r="BZ6" s="35">
        <f t="shared" si="8"/>
        <v>55.32</v>
      </c>
      <c r="CA6" s="34" t="str">
        <f>IF(CA7="","",IF(CA7="-","【-】","【"&amp;SUBSTITUTE(TEXT(CA7,"#,##0.00"),"-","△")&amp;"】"))</f>
        <v>【55.73】</v>
      </c>
      <c r="CB6" s="35">
        <f>IF(CB7="",NA(),CB7)</f>
        <v>334.76</v>
      </c>
      <c r="CC6" s="35">
        <f t="shared" ref="CC6:CK6" si="9">IF(CC7="",NA(),CC7)</f>
        <v>356.17</v>
      </c>
      <c r="CD6" s="35">
        <f t="shared" si="9"/>
        <v>363.99</v>
      </c>
      <c r="CE6" s="35">
        <f t="shared" si="9"/>
        <v>379.68</v>
      </c>
      <c r="CF6" s="35">
        <f t="shared" si="9"/>
        <v>193.09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43.97</v>
      </c>
      <c r="CN6" s="35">
        <f t="shared" ref="CN6:CV6" si="10">IF(CN7="",NA(),CN7)</f>
        <v>45.21</v>
      </c>
      <c r="CO6" s="35">
        <f t="shared" si="10"/>
        <v>45.31</v>
      </c>
      <c r="CP6" s="35">
        <f t="shared" si="10"/>
        <v>43.49</v>
      </c>
      <c r="CQ6" s="35">
        <f t="shared" si="10"/>
        <v>42.91</v>
      </c>
      <c r="CR6" s="35">
        <f t="shared" si="10"/>
        <v>54.74</v>
      </c>
      <c r="CS6" s="35">
        <f t="shared" si="10"/>
        <v>53.78</v>
      </c>
      <c r="CT6" s="35">
        <f t="shared" si="10"/>
        <v>53.24</v>
      </c>
      <c r="CU6" s="35">
        <f t="shared" si="10"/>
        <v>52.31</v>
      </c>
      <c r="CV6" s="35">
        <f t="shared" si="10"/>
        <v>60.65</v>
      </c>
      <c r="CW6" s="34" t="str">
        <f>IF(CW7="","",IF(CW7="-","【-】","【"&amp;SUBSTITUTE(TEXT(CW7,"#,##0.00"),"-","△")&amp;"】"))</f>
        <v>【59.15】</v>
      </c>
      <c r="CX6" s="35">
        <f>IF(CX7="",NA(),CX7)</f>
        <v>83.25</v>
      </c>
      <c r="CY6" s="35">
        <f t="shared" ref="CY6:DG6" si="11">IF(CY7="",NA(),CY7)</f>
        <v>85.73</v>
      </c>
      <c r="CZ6" s="35">
        <f t="shared" si="11"/>
        <v>86.15</v>
      </c>
      <c r="DA6" s="35">
        <f t="shared" si="11"/>
        <v>86.95</v>
      </c>
      <c r="DB6" s="35">
        <f t="shared" si="11"/>
        <v>86.14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74055</v>
      </c>
      <c r="D7" s="37">
        <v>47</v>
      </c>
      <c r="E7" s="37">
        <v>17</v>
      </c>
      <c r="F7" s="37">
        <v>5</v>
      </c>
      <c r="G7" s="37">
        <v>0</v>
      </c>
      <c r="H7" s="37" t="s">
        <v>109</v>
      </c>
      <c r="I7" s="37" t="s">
        <v>110</v>
      </c>
      <c r="J7" s="37" t="s">
        <v>111</v>
      </c>
      <c r="K7" s="37" t="s">
        <v>112</v>
      </c>
      <c r="L7" s="37" t="s">
        <v>113</v>
      </c>
      <c r="M7" s="37"/>
      <c r="N7" s="38" t="s">
        <v>114</v>
      </c>
      <c r="O7" s="38" t="s">
        <v>115</v>
      </c>
      <c r="P7" s="38">
        <v>30.48</v>
      </c>
      <c r="Q7" s="38">
        <v>100</v>
      </c>
      <c r="R7" s="38">
        <v>4644</v>
      </c>
      <c r="S7" s="38">
        <v>6778</v>
      </c>
      <c r="T7" s="38">
        <v>298.18</v>
      </c>
      <c r="U7" s="38">
        <v>22.73</v>
      </c>
      <c r="V7" s="38">
        <v>2035</v>
      </c>
      <c r="W7" s="38">
        <v>1.66</v>
      </c>
      <c r="X7" s="38">
        <v>1225.9000000000001</v>
      </c>
      <c r="Y7" s="38">
        <v>72.38</v>
      </c>
      <c r="Z7" s="38">
        <v>70.94</v>
      </c>
      <c r="AA7" s="38">
        <v>69.319999999999993</v>
      </c>
      <c r="AB7" s="38">
        <v>69.319999999999993</v>
      </c>
      <c r="AC7" s="38">
        <v>70.7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1769.99</v>
      </c>
      <c r="BG7" s="38">
        <v>1758.78</v>
      </c>
      <c r="BH7" s="38">
        <v>1627.64</v>
      </c>
      <c r="BI7" s="38">
        <v>1522.01</v>
      </c>
      <c r="BJ7" s="38">
        <v>1391.41</v>
      </c>
      <c r="BK7" s="38">
        <v>1197.82</v>
      </c>
      <c r="BL7" s="38">
        <v>1126.77</v>
      </c>
      <c r="BM7" s="38">
        <v>1044.8</v>
      </c>
      <c r="BN7" s="38">
        <v>1081.8</v>
      </c>
      <c r="BO7" s="38">
        <v>974.93</v>
      </c>
      <c r="BP7" s="38">
        <v>914.53</v>
      </c>
      <c r="BQ7" s="38">
        <v>55.05</v>
      </c>
      <c r="BR7" s="38">
        <v>51.23</v>
      </c>
      <c r="BS7" s="38">
        <v>50.97</v>
      </c>
      <c r="BT7" s="38">
        <v>50.27</v>
      </c>
      <c r="BU7" s="38">
        <v>100</v>
      </c>
      <c r="BV7" s="38">
        <v>51.03</v>
      </c>
      <c r="BW7" s="38">
        <v>50.9</v>
      </c>
      <c r="BX7" s="38">
        <v>50.82</v>
      </c>
      <c r="BY7" s="38">
        <v>52.19</v>
      </c>
      <c r="BZ7" s="38">
        <v>55.32</v>
      </c>
      <c r="CA7" s="38">
        <v>55.73</v>
      </c>
      <c r="CB7" s="38">
        <v>334.76</v>
      </c>
      <c r="CC7" s="38">
        <v>356.17</v>
      </c>
      <c r="CD7" s="38">
        <v>363.99</v>
      </c>
      <c r="CE7" s="38">
        <v>379.68</v>
      </c>
      <c r="CF7" s="38">
        <v>193.09</v>
      </c>
      <c r="CG7" s="38">
        <v>289.60000000000002</v>
      </c>
      <c r="CH7" s="38">
        <v>293.27</v>
      </c>
      <c r="CI7" s="38">
        <v>300.52</v>
      </c>
      <c r="CJ7" s="38">
        <v>296.14</v>
      </c>
      <c r="CK7" s="38">
        <v>283.17</v>
      </c>
      <c r="CL7" s="38">
        <v>276.77999999999997</v>
      </c>
      <c r="CM7" s="38">
        <v>43.97</v>
      </c>
      <c r="CN7" s="38">
        <v>45.21</v>
      </c>
      <c r="CO7" s="38">
        <v>45.31</v>
      </c>
      <c r="CP7" s="38">
        <v>43.49</v>
      </c>
      <c r="CQ7" s="38">
        <v>42.91</v>
      </c>
      <c r="CR7" s="38">
        <v>54.74</v>
      </c>
      <c r="CS7" s="38">
        <v>53.78</v>
      </c>
      <c r="CT7" s="38">
        <v>53.24</v>
      </c>
      <c r="CU7" s="38">
        <v>52.31</v>
      </c>
      <c r="CV7" s="38">
        <v>60.65</v>
      </c>
      <c r="CW7" s="38">
        <v>59.15</v>
      </c>
      <c r="CX7" s="38">
        <v>83.25</v>
      </c>
      <c r="CY7" s="38">
        <v>85.73</v>
      </c>
      <c r="CZ7" s="38">
        <v>86.15</v>
      </c>
      <c r="DA7" s="38">
        <v>86.95</v>
      </c>
      <c r="DB7" s="38">
        <v>86.14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2018-01-30T00:26:10Z</cp:lastPrinted>
  <dcterms:created xsi:type="dcterms:W3CDTF">2017-12-25T02:25:44Z</dcterms:created>
  <dcterms:modified xsi:type="dcterms:W3CDTF">2018-02-26T04:58:12Z</dcterms:modified>
  <cp:category/>
</cp:coreProperties>
</file>