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25" yWindow="37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<sst xmlns="http://schemas.openxmlformats.org/spreadsheetml/2006/main" count="240" uniqueCount="125">
  <si>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</si>
  <si>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</si>
  <si>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</si>
  <si>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</si>
  <si>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</si>
  <si>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</si>
  <si>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</si>
  <si>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</si>
  <si>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</si>
  <si>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</si>
  <si>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</si>
  <si>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</si>
  <si>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</si>
  <si>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</si>
  <si>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</si>
  <si>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</si>
  <si>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</si>
  <si>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</si>
  <si>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</si>
  <si>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</si>
  <si>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</si>
  <si>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</si>
  <si>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</si>
  <si>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</si>
  <si>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</si>
  <si>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</si>
  <si>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</si>
  <si>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</si>
  <si>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</si>
  <si>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</si>
  <si>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</si>
  <si>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</si>
  <si>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</si>
  <si>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</si>
  <si>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</si>
  <si>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</si>
  <si>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</si>
  <si>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</si>
  <si>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</si>
  <si>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</si>
  <si>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</si>
  <si>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</si>
  <si>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</si>
  <si>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</si>
  <si>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</si>
  <si>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</si>
  <si>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</si>
  <si>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</si>
  <si>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</si>
  <si>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</si>
  <si>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</si>
  <si>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</si>
  <si>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</si>
  <si>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</si>
  <si>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</si>
  <si>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</si>
  <si>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</si>
  <si>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</si>
  <si>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</si>
  <si>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</si>
  <si>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</si>
  <si>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</si>
  <si>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</si>
  <si>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</si>
  <si>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</si>
  <si>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</si>
  <si>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</si>
  <si>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</si>
  <si>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</si>
  <si>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</si>
  <si>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</si>
  <si>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</si>
  <si>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</si>
  <si>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</si>
  <si>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</si>
  <si>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</si>
  <si>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</si>
  <si>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</si>
  <si>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</si>
  <si>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</si>
  <si>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</si>
  <si>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</si>
  <si>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</si>
  <si>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</si>
  <si>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</si>
  <si>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</si>
  <si>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</si>
  <si>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</si>
  <si>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</si>
  <si>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</si>
  <si>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</si>
  <si>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</si>
  <si>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</si>
  <si>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</si>
  <si>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</si>
  <si>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</si>
  <si>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</si>
  <si>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</si>
  <si>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</si>
  <si>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</si>
  <si>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</si>
  <si>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</si>
  <si>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</si>
  <si>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</si>
  <si>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</si>
  <si>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</si>
  <si>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</si>
  <si>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</si>
  <si>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</si>
  <si>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猪苗代町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</si>
  <si>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</si>
  <si>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</si>
  <si>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</si>
  <si>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</si>
  <si>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</si>
  <si>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</si>
  <si>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</si>
  <si>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</si>
  <si>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</si>
  <si>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</si>
  <si>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</si>
  <si>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収益的収支比率は悪化する傾向にあり、継続して赤字解消に向けた経営改善が必要である。
　企業債残高対事業規模比率は全国平均及び類似団体平均値を上回っているが、平成26年度に山潟地区が完了し農業集落排水事業（5地区）が整備済みとなり、また、地方債の残高はピークを過ぎていることから、今後は減少していくものと思われる。
　経費回収率は全国平均及び類似団体平均値を下回っており、適正な使用料収入の確保と汚水処理費の削減が必要である。
　汚水処理原価は全国平均及び類似団体平均値を上回っている。近年上昇傾向から僅かだが下降傾向に転じてきている。引続き維持管理費の削減、接続率の向上が必要である。
　施設利用率は全国平均及び類似団体平均値を下回っている状況にあり、接続率の向上を図らなければならない。
　水洗化率は全国平均及び類似団体平均値を下回っているが、平成26年度に全事業地区が完了したことにより、今後は上昇が見込まれる。</t>
    <phoneticPr fontId="4"/>
  </si>
  <si>
    <t>　最も早く供用開始した地区が平成10年であり、現在管渠の耐用年数に達しておらず当面更新する計画はない。</t>
    <phoneticPr fontId="4"/>
  </si>
  <si>
    <t>　平成18年度完了の湖岸地区及び平成26年度完了の山潟地区に係る建設改良費の増大に伴い経営が圧迫され、普及率の増加により水洗化率も足踏み状態となってしまった。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</si>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</sst>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0304"/>
        <c:axId val="49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170304"/>
        <c:axId val="49213824"/>
      </c:lineChart>
      <c:dateAx>
        <c:axId val="49170304"/>
        <c:scaling>
          <c:orientation val="minMax"/>
        </c:scaling>
        <c:delete val="1"/>
        <c:axPos val="b"/>
        <c:numFmt formatCode="ge" sourceLinked="1"/>
        <c:majorTickMark val="none"/>
        <c:minorTickMark val="none"/>
        <c:tickLblPos val="none"/>
        <c:crossAx val="49213824"/>
        <c:crosses val="autoZero"/>
        <c:auto val="1"/>
        <c:lblOffset val="100"/>
        <c:baseTimeUnit val="years"/>
      </c:dateAx>
      <c:valAx>
        <c:axId val="49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23.64</c:v>
                </c:pt>
                <c:pt idx="1">
                  <c:v>24.06</c:v>
                </c:pt>
                <c:pt idx="2">
                  <c:v>25.97</c:v>
                </c:pt>
                <c:pt idx="3">
                  <c:v>24.78</c:v>
                </c:pt>
                <c:pt idx="4">
                  <c:v>25.55</c:v>
                </c:pt>
              </c:numCache>
            </c:numRef>
          </c:val>
        </c:ser>
        <c:dLbls>
          <c:showLegendKey val="0"/>
          <c:showVal val="0"/>
          <c:showCatName val="0"/>
          <c:showSerName val="0"/>
          <c:showPercent val="0"/>
          <c:showBubbleSize val="0"/>
        </c:dLbls>
        <c:gapWidth val="150"/>
        <c:axId val="39166720"/>
        <c:axId val="39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9166720"/>
        <c:axId val="39168640"/>
      </c:lineChart>
      <c:dateAx>
        <c:axId val="39166720"/>
        <c:scaling>
          <c:orientation val="minMax"/>
        </c:scaling>
        <c:delete val="1"/>
        <c:axPos val="b"/>
        <c:numFmt formatCode="ge" sourceLinked="1"/>
        <c:majorTickMark val="none"/>
        <c:minorTickMark val="none"/>
        <c:tickLblPos val="none"/>
        <c:crossAx val="39168640"/>
        <c:crosses val="autoZero"/>
        <c:auto val="1"/>
        <c:lblOffset val="100"/>
        <c:baseTimeUnit val="years"/>
      </c:dateAx>
      <c:valAx>
        <c:axId val="39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58.13</c:v>
                </c:pt>
                <c:pt idx="1">
                  <c:v>58.73</c:v>
                </c:pt>
                <c:pt idx="2">
                  <c:v>62.17</c:v>
                </c:pt>
                <c:pt idx="3">
                  <c:v>64.44</c:v>
                </c:pt>
                <c:pt idx="4">
                  <c:v>67.67</c:v>
                </c:pt>
              </c:numCache>
            </c:numRef>
          </c:val>
        </c:ser>
        <c:dLbls>
          <c:showLegendKey val="0"/>
          <c:showVal val="0"/>
          <c:showCatName val="0"/>
          <c:showSerName val="0"/>
          <c:showPercent val="0"/>
          <c:showBubbleSize val="0"/>
        </c:dLbls>
        <c:gapWidth val="150"/>
        <c:axId val="53248384"/>
        <c:axId val="5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53248384"/>
        <c:axId val="53250304"/>
      </c:lineChart>
      <c:dateAx>
        <c:axId val="53248384"/>
        <c:scaling>
          <c:orientation val="minMax"/>
        </c:scaling>
        <c:delete val="1"/>
        <c:axPos val="b"/>
        <c:numFmt formatCode="ge" sourceLinked="1"/>
        <c:majorTickMark val="none"/>
        <c:minorTickMark val="none"/>
        <c:tickLblPos val="none"/>
        <c:crossAx val="53250304"/>
        <c:crosses val="autoZero"/>
        <c:auto val="1"/>
        <c:lblOffset val="100"/>
        <c:baseTimeUnit val="years"/>
      </c:dateAx>
      <c:valAx>
        <c:axId val="5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48.96</c:v>
                </c:pt>
                <c:pt idx="1">
                  <c:v>47.22</c:v>
                </c:pt>
                <c:pt idx="2">
                  <c:v>43.94</c:v>
                </c:pt>
                <c:pt idx="3">
                  <c:v>43.05</c:v>
                </c:pt>
                <c:pt idx="4">
                  <c:v>44.92</c:v>
                </c:pt>
              </c:numCache>
            </c:numRef>
          </c:val>
        </c:ser>
        <c:dLbls>
          <c:showLegendKey val="0"/>
          <c:showVal val="0"/>
          <c:showCatName val="0"/>
          <c:showSerName val="0"/>
          <c:showPercent val="0"/>
          <c:showBubbleSize val="0"/>
        </c:dLbls>
        <c:gapWidth val="150"/>
        <c:axId val="49241472"/>
        <c:axId val="492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1472"/>
        <c:axId val="49253376"/>
      </c:lineChart>
      <c:dateAx>
        <c:axId val="49241472"/>
        <c:scaling>
          <c:orientation val="minMax"/>
        </c:scaling>
        <c:delete val="1"/>
        <c:axPos val="b"/>
        <c:numFmt formatCode="ge" sourceLinked="1"/>
        <c:majorTickMark val="none"/>
        <c:minorTickMark val="none"/>
        <c:tickLblPos val="none"/>
        <c:crossAx val="49253376"/>
        <c:crosses val="autoZero"/>
        <c:auto val="1"/>
        <c:lblOffset val="100"/>
        <c:baseTimeUnit val="years"/>
      </c:dateAx>
      <c:valAx>
        <c:axId val="492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4656"/>
        <c:axId val="721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4656"/>
        <c:axId val="72138112"/>
      </c:lineChart>
      <c:dateAx>
        <c:axId val="72134656"/>
        <c:scaling>
          <c:orientation val="minMax"/>
        </c:scaling>
        <c:delete val="1"/>
        <c:axPos val="b"/>
        <c:numFmt formatCode="ge" sourceLinked="1"/>
        <c:majorTickMark val="none"/>
        <c:minorTickMark val="none"/>
        <c:tickLblPos val="none"/>
        <c:crossAx val="72138112"/>
        <c:crosses val="autoZero"/>
        <c:auto val="1"/>
        <c:lblOffset val="100"/>
        <c:baseTimeUnit val="years"/>
      </c:dateAx>
      <c:valAx>
        <c:axId val="721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5632"/>
        <c:axId val="72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5632"/>
        <c:axId val="72213248"/>
      </c:lineChart>
      <c:dateAx>
        <c:axId val="72165632"/>
        <c:scaling>
          <c:orientation val="minMax"/>
        </c:scaling>
        <c:delete val="1"/>
        <c:axPos val="b"/>
        <c:numFmt formatCode="ge" sourceLinked="1"/>
        <c:majorTickMark val="none"/>
        <c:minorTickMark val="none"/>
        <c:tickLblPos val="none"/>
        <c:crossAx val="72213248"/>
        <c:crosses val="autoZero"/>
        <c:auto val="1"/>
        <c:lblOffset val="100"/>
        <c:baseTimeUnit val="years"/>
      </c:dateAx>
      <c:valAx>
        <c:axId val="72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4432"/>
        <c:axId val="939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4432"/>
        <c:axId val="93956736"/>
      </c:lineChart>
      <c:dateAx>
        <c:axId val="93954432"/>
        <c:scaling>
          <c:orientation val="minMax"/>
        </c:scaling>
        <c:delete val="1"/>
        <c:axPos val="b"/>
        <c:numFmt formatCode="ge" sourceLinked="1"/>
        <c:majorTickMark val="none"/>
        <c:minorTickMark val="none"/>
        <c:tickLblPos val="none"/>
        <c:crossAx val="93956736"/>
        <c:crosses val="autoZero"/>
        <c:auto val="1"/>
        <c:lblOffset val="100"/>
        <c:baseTimeUnit val="years"/>
      </c:dateAx>
      <c:valAx>
        <c:axId val="939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847680"/>
        <c:axId val="140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847680"/>
        <c:axId val="140797440"/>
      </c:lineChart>
      <c:dateAx>
        <c:axId val="113847680"/>
        <c:scaling>
          <c:orientation val="minMax"/>
        </c:scaling>
        <c:delete val="1"/>
        <c:axPos val="b"/>
        <c:numFmt formatCode="ge" sourceLinked="1"/>
        <c:majorTickMark val="none"/>
        <c:minorTickMark val="none"/>
        <c:tickLblPos val="none"/>
        <c:crossAx val="140797440"/>
        <c:crosses val="autoZero"/>
        <c:auto val="1"/>
        <c:lblOffset val="100"/>
        <c:baseTimeUnit val="years"/>
      </c:dateAx>
      <c:valAx>
        <c:axId val="140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3663.24</c:v>
                </c:pt>
                <c:pt idx="1">
                  <c:v>4328.17</c:v>
                </c:pt>
                <c:pt idx="2">
                  <c:v>4507.53</c:v>
                </c:pt>
                <c:pt idx="3">
                  <c:v>4292.26</c:v>
                </c:pt>
                <c:pt idx="4">
                  <c:v>4274.21</c:v>
                </c:pt>
              </c:numCache>
            </c:numRef>
          </c:val>
        </c:ser>
        <c:dLbls>
          <c:showLegendKey val="0"/>
          <c:showVal val="0"/>
          <c:showCatName val="0"/>
          <c:showSerName val="0"/>
          <c:showPercent val="0"/>
          <c:showBubbleSize val="0"/>
        </c:dLbls>
        <c:gapWidth val="150"/>
        <c:axId val="144331904"/>
        <c:axId val="144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44331904"/>
        <c:axId val="144333824"/>
      </c:lineChart>
      <c:dateAx>
        <c:axId val="144331904"/>
        <c:scaling>
          <c:orientation val="minMax"/>
        </c:scaling>
        <c:delete val="1"/>
        <c:axPos val="b"/>
        <c:numFmt formatCode="ge" sourceLinked="1"/>
        <c:majorTickMark val="none"/>
        <c:minorTickMark val="none"/>
        <c:tickLblPos val="none"/>
        <c:crossAx val="144333824"/>
        <c:crosses val="autoZero"/>
        <c:auto val="1"/>
        <c:lblOffset val="100"/>
        <c:baseTimeUnit val="years"/>
      </c:dateAx>
      <c:valAx>
        <c:axId val="144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46.06</c:v>
                </c:pt>
                <c:pt idx="1">
                  <c:v>35.630000000000003</c:v>
                </c:pt>
                <c:pt idx="2">
                  <c:v>32.770000000000003</c:v>
                </c:pt>
                <c:pt idx="3">
                  <c:v>33.71</c:v>
                </c:pt>
                <c:pt idx="4">
                  <c:v>35.26</c:v>
                </c:pt>
              </c:numCache>
            </c:numRef>
          </c:val>
        </c:ser>
        <c:dLbls>
          <c:showLegendKey val="0"/>
          <c:showVal val="0"/>
          <c:showCatName val="0"/>
          <c:showSerName val="0"/>
          <c:showPercent val="0"/>
          <c:showBubbleSize val="0"/>
        </c:dLbls>
        <c:gapWidth val="150"/>
        <c:axId val="145650432"/>
        <c:axId val="145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45650432"/>
        <c:axId val="145652352"/>
      </c:lineChart>
      <c:dateAx>
        <c:axId val="145650432"/>
        <c:scaling>
          <c:orientation val="minMax"/>
        </c:scaling>
        <c:delete val="1"/>
        <c:axPos val="b"/>
        <c:numFmt formatCode="ge" sourceLinked="1"/>
        <c:majorTickMark val="none"/>
        <c:minorTickMark val="none"/>
        <c:tickLblPos val="none"/>
        <c:crossAx val="145652352"/>
        <c:crosses val="autoZero"/>
        <c:auto val="1"/>
        <c:lblOffset val="100"/>
        <c:baseTimeUnit val="years"/>
      </c:dateAx>
      <c:valAx>
        <c:axId val="145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350.99</c:v>
                </c:pt>
                <c:pt idx="1">
                  <c:v>452.84</c:v>
                </c:pt>
                <c:pt idx="2">
                  <c:v>499.22</c:v>
                </c:pt>
                <c:pt idx="3">
                  <c:v>491.48</c:v>
                </c:pt>
                <c:pt idx="4">
                  <c:v>465.54</c:v>
                </c:pt>
              </c:numCache>
            </c:numRef>
          </c:val>
        </c:ser>
        <c:dLbls>
          <c:showLegendKey val="0"/>
          <c:showVal val="0"/>
          <c:showCatName val="0"/>
          <c:showSerName val="0"/>
          <c:showPercent val="0"/>
          <c:showBubbleSize val="0"/>
        </c:dLbls>
        <c:gapWidth val="150"/>
        <c:axId val="39146624"/>
        <c:axId val="39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9146624"/>
        <c:axId val="39148544"/>
      </c:lineChart>
      <c:dateAx>
        <c:axId val="39146624"/>
        <c:scaling>
          <c:orientation val="minMax"/>
        </c:scaling>
        <c:delete val="1"/>
        <c:axPos val="b"/>
        <c:numFmt formatCode="ge" sourceLinked="1"/>
        <c:majorTickMark val="none"/>
        <c:minorTickMark val="none"/>
        <c:tickLblPos val="none"/>
        <c:crossAx val="39148544"/>
        <c:crosses val="autoZero"/>
        <c:auto val="1"/>
        <c:lblOffset val="100"/>
        <c:baseTimeUnit val="years"/>
      </c:dateAx>
      <c:valAx>
        <c:axId val="39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猪苗代町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14895</v>
      </c>
      <c r="AM8" s="50"/>
      <c r="AN8" s="50"/>
      <c r="AO8" s="50"/>
      <c r="AP8" s="50"/>
      <c r="AQ8" s="50"/>
      <c r="AR8" s="50"/>
      <c r="AS8" s="50"/>
      <c r="AT8" s="45">
        <f>データ!T6</f>
        <v>394.85</v>
      </c>
      <c r="AU8" s="45"/>
      <c r="AV8" s="45"/>
      <c r="AW8" s="45"/>
      <c r="AX8" s="45"/>
      <c r="AY8" s="45"/>
      <c r="AZ8" s="45"/>
      <c r="BA8" s="45"/>
      <c r="BB8" s="45">
        <f>データ!U6</f>
        <v>37.72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15.74</v>
      </c>
      <c r="Q10" s="45"/>
      <c r="R10" s="45"/>
      <c r="S10" s="45"/>
      <c r="T10" s="45"/>
      <c r="U10" s="45"/>
      <c r="V10" s="45"/>
      <c r="W10" s="45">
        <f>データ!Q6</f>
        <v>103.34</v>
      </c>
      <c r="X10" s="45"/>
      <c r="Y10" s="45"/>
      <c r="Z10" s="45"/>
      <c r="AA10" s="45"/>
      <c r="AB10" s="45"/>
      <c r="AC10" s="45"/>
      <c r="AD10" s="50">
        <f>データ!R6</f>
        <v>3002</v>
      </c>
      <c r="AE10" s="50"/>
      <c r="AF10" s="50"/>
      <c r="AG10" s="50"/>
      <c r="AH10" s="50"/>
      <c r="AI10" s="50"/>
      <c r="AJ10" s="50"/>
      <c r="AK10" s="2"/>
      <c r="AL10" s="50">
        <f>データ!V6</f>
        <v>2323</v>
      </c>
      <c r="AM10" s="50"/>
      <c r="AN10" s="50"/>
      <c r="AO10" s="50"/>
      <c r="AP10" s="50"/>
      <c r="AQ10" s="50"/>
      <c r="AR10" s="50"/>
      <c r="AS10" s="50"/>
      <c r="AT10" s="45">
        <f>データ!W6</f>
        <v>2.41</v>
      </c>
      <c r="AU10" s="45"/>
      <c r="AV10" s="45"/>
      <c r="AW10" s="45"/>
      <c r="AX10" s="45"/>
      <c r="AY10" s="45"/>
      <c r="AZ10" s="45"/>
      <c r="BA10" s="45"/>
      <c r="BB10" s="45">
        <f>データ!X6</f>
        <v>963.9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74080</v>
      </c>
      <c r="D6" s="33">
        <f t="shared" si="3"/>
        <v>47</v>
      </c>
      <c r="E6" s="33">
        <f t="shared" si="3"/>
        <v>17</v>
      </c>
      <c r="F6" s="33">
        <f t="shared" si="3"/>
        <v>5</v>
      </c>
      <c r="G6" s="33">
        <f t="shared" si="3"/>
        <v>0</v>
      </c>
      <c r="H6" s="33" t="str">
        <f t="shared" si="3"/>
        <v>福島県　猪苗代町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15.74</v>
      </c>
      <c r="Q6" s="34">
        <f t="shared" si="3"/>
        <v>103.34</v>
      </c>
      <c r="R6" s="34">
        <f t="shared" si="3"/>
        <v>3002</v>
      </c>
      <c r="S6" s="34">
        <f t="shared" si="3"/>
        <v>14895</v>
      </c>
      <c r="T6" s="34">
        <f t="shared" si="3"/>
        <v>394.85</v>
      </c>
      <c r="U6" s="34">
        <f t="shared" si="3"/>
        <v>37.72</v>
      </c>
      <c r="V6" s="34">
        <f t="shared" si="3"/>
        <v>2323</v>
      </c>
      <c r="W6" s="34">
        <f t="shared" si="3"/>
        <v>2.41</v>
      </c>
      <c r="X6" s="34">
        <f t="shared" si="3"/>
        <v>963.9</v>
      </c>
      <c r="Y6" s="35">
        <f>IF(Y7="",NA(),Y7)</f>
        <v>48.96</v>
      </c>
      <c r="Z6" s="35">
        <f t="shared" ref="Z6:AH6" si="4">IF(Z7="",NA(),Z7)</f>
        <v>47.22</v>
      </c>
      <c r="AA6" s="35">
        <f t="shared" si="4"/>
        <v>43.94</v>
      </c>
      <c r="AB6" s="35">
        <f t="shared" si="4"/>
        <v>43.05</v>
      </c>
      <c r="AC6" s="35">
        <f t="shared" si="4"/>
        <v>44.92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3663.24</v>
      </c>
      <c r="BG6" s="35">
        <f t="shared" ref="BG6:BO6" si="7">IF(BG7="",NA(),BG7)</f>
        <v>4328.17</v>
      </c>
      <c r="BH6" s="35">
        <f t="shared" si="7"/>
        <v>4507.53</v>
      </c>
      <c r="BI6" s="35">
        <f t="shared" si="7"/>
        <v>4292.26</v>
      </c>
      <c r="BJ6" s="35">
        <f t="shared" si="7"/>
        <v>4274.21</v>
      </c>
      <c r="BK6" s="35">
        <f t="shared" si="7"/>
        <v>1144.05</v>
      </c>
      <c r="BL6" s="35">
        <f t="shared" si="7"/>
        <v>1126.77</v>
      </c>
      <c r="BM6" s="35">
        <f t="shared" si="7"/>
        <v>1044.8</v>
      </c>
      <c r="BN6" s="35">
        <f t="shared" si="7"/>
        <v>1081.8</v>
      </c>
      <c r="BO6" s="35">
        <f t="shared" si="7"/>
        <v>974.93</v>
      </c>
      <c r="BP6" s="34" t="str">
        <f>IF(BP7="","",IF(BP7="-","【-】","【"&amp;SUBSTITUTE(TEXT(BP7,"#,##0.00"),"-","△")&amp;"】"))</f>
        <v>【914.53】</v>
      </c>
      <c r="BQ6" s="35">
        <f>IF(BQ7="",NA(),BQ7)</f>
        <v>46.06</v>
      </c>
      <c r="BR6" s="35">
        <f t="shared" ref="BR6:BZ6" si="8">IF(BR7="",NA(),BR7)</f>
        <v>35.630000000000003</v>
      </c>
      <c r="BS6" s="35">
        <f t="shared" si="8"/>
        <v>32.770000000000003</v>
      </c>
      <c r="BT6" s="35">
        <f t="shared" si="8"/>
        <v>33.71</v>
      </c>
      <c r="BU6" s="35">
        <f t="shared" si="8"/>
        <v>35.26</v>
      </c>
      <c r="BV6" s="35">
        <f t="shared" si="8"/>
        <v>42.48</v>
      </c>
      <c r="BW6" s="35">
        <f t="shared" si="8"/>
        <v>50.9</v>
      </c>
      <c r="BX6" s="35">
        <f t="shared" si="8"/>
        <v>50.82</v>
      </c>
      <c r="BY6" s="35">
        <f t="shared" si="8"/>
        <v>52.19</v>
      </c>
      <c r="BZ6" s="35">
        <f t="shared" si="8"/>
        <v>55.32</v>
      </c>
      <c r="CA6" s="34" t="str">
        <f>IF(CA7="","",IF(CA7="-","【-】","【"&amp;SUBSTITUTE(TEXT(CA7,"#,##0.00"),"-","△")&amp;"】"))</f>
        <v>【55.73】</v>
      </c>
      <c r="CB6" s="35">
        <f>IF(CB7="",NA(),CB7)</f>
        <v>350.99</v>
      </c>
      <c r="CC6" s="35">
        <f t="shared" ref="CC6:CK6" si="9">IF(CC7="",NA(),CC7)</f>
        <v>452.84</v>
      </c>
      <c r="CD6" s="35">
        <f t="shared" si="9"/>
        <v>499.22</v>
      </c>
      <c r="CE6" s="35">
        <f t="shared" si="9"/>
        <v>491.48</v>
      </c>
      <c r="CF6" s="35">
        <f t="shared" si="9"/>
        <v>465.54</v>
      </c>
      <c r="CG6" s="35">
        <f t="shared" si="9"/>
        <v>343.8</v>
      </c>
      <c r="CH6" s="35">
        <f t="shared" si="9"/>
        <v>293.27</v>
      </c>
      <c r="CI6" s="35">
        <f t="shared" si="9"/>
        <v>300.52</v>
      </c>
      <c r="CJ6" s="35">
        <f t="shared" si="9"/>
        <v>296.14</v>
      </c>
      <c r="CK6" s="35">
        <f t="shared" si="9"/>
        <v>283.17</v>
      </c>
      <c r="CL6" s="34" t="str">
        <f>IF(CL7="","",IF(CL7="-","【-】","【"&amp;SUBSTITUTE(TEXT(CL7,"#,##0.00"),"-","△")&amp;"】"))</f>
        <v>【276.78】</v>
      </c>
      <c r="CM6" s="35">
        <f>IF(CM7="",NA(),CM7)</f>
        <v>23.64</v>
      </c>
      <c r="CN6" s="35">
        <f t="shared" ref="CN6:CV6" si="10">IF(CN7="",NA(),CN7)</f>
        <v>24.06</v>
      </c>
      <c r="CO6" s="35">
        <f t="shared" si="10"/>
        <v>25.97</v>
      </c>
      <c r="CP6" s="35">
        <f t="shared" si="10"/>
        <v>24.78</v>
      </c>
      <c r="CQ6" s="35">
        <f t="shared" si="10"/>
        <v>25.55</v>
      </c>
      <c r="CR6" s="35">
        <f t="shared" si="10"/>
        <v>46.06</v>
      </c>
      <c r="CS6" s="35">
        <f t="shared" si="10"/>
        <v>53.78</v>
      </c>
      <c r="CT6" s="35">
        <f t="shared" si="10"/>
        <v>53.24</v>
      </c>
      <c r="CU6" s="35">
        <f t="shared" si="10"/>
        <v>52.31</v>
      </c>
      <c r="CV6" s="35">
        <f t="shared" si="10"/>
        <v>60.65</v>
      </c>
      <c r="CW6" s="34" t="str">
        <f>IF(CW7="","",IF(CW7="-","【-】","【"&amp;SUBSTITUTE(TEXT(CW7,"#,##0.00"),"-","△")&amp;"】"))</f>
        <v>【59.15】</v>
      </c>
      <c r="CX6" s="35">
        <f>IF(CX7="",NA(),CX7)</f>
        <v>58.13</v>
      </c>
      <c r="CY6" s="35">
        <f t="shared" ref="CY6:DG6" si="11">IF(CY7="",NA(),CY7)</f>
        <v>58.73</v>
      </c>
      <c r="CZ6" s="35">
        <f t="shared" si="11"/>
        <v>62.17</v>
      </c>
      <c r="DA6" s="35">
        <f t="shared" si="11"/>
        <v>64.44</v>
      </c>
      <c r="DB6" s="35">
        <f t="shared" si="11"/>
        <v>67.67</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74080</v>
      </c>
      <c r="D7" s="37">
        <v>47</v>
      </c>
      <c r="E7" s="37">
        <v>17</v>
      </c>
      <c r="F7" s="37">
        <v>5</v>
      </c>
      <c r="G7" s="37">
        <v>0</v>
      </c>
      <c r="H7" s="37" t="s">
        <v>109</v>
      </c>
      <c r="I7" s="37" t="s">
        <v>110</v>
      </c>
      <c r="J7" s="37" t="s">
        <v>111</v>
      </c>
      <c r="K7" s="37" t="s">
        <v>112</v>
      </c>
      <c r="L7" s="37" t="s">
        <v>113</v>
      </c>
      <c r="M7" s="37"/>
      <c r="N7" s="38" t="s">
        <v>114</v>
      </c>
      <c r="O7" s="38" t="s">
        <v>115</v>
      </c>
      <c r="P7" s="38">
        <v>15.74</v>
      </c>
      <c r="Q7" s="38">
        <v>103.34</v>
      </c>
      <c r="R7" s="38">
        <v>3002</v>
      </c>
      <c r="S7" s="38">
        <v>14895</v>
      </c>
      <c r="T7" s="38">
        <v>394.85</v>
      </c>
      <c r="U7" s="38">
        <v>37.72</v>
      </c>
      <c r="V7" s="38">
        <v>2323</v>
      </c>
      <c r="W7" s="38">
        <v>2.41</v>
      </c>
      <c r="X7" s="38">
        <v>963.9</v>
      </c>
      <c r="Y7" s="38">
        <v>48.96</v>
      </c>
      <c r="Z7" s="38">
        <v>47.22</v>
      </c>
      <c r="AA7" s="38">
        <v>43.94</v>
      </c>
      <c r="AB7" s="38">
        <v>43.05</v>
      </c>
      <c r="AC7" s="38">
        <v>44.92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3663.24</v>
      </c>
      <c r="BG7" s="38">
        <v>4328.17</v>
      </c>
      <c r="BH7" s="38">
        <v>4507.53</v>
      </c>
      <c r="BI7" s="38">
        <v>4292.26</v>
      </c>
      <c r="BJ7" s="38">
        <v>4274.21</v>
      </c>
      <c r="BK7" s="38">
        <v>1144.05</v>
      </c>
      <c r="BL7" s="38">
        <v>1126.77</v>
      </c>
      <c r="BM7" s="38">
        <v>1044.8</v>
      </c>
      <c r="BN7" s="38">
        <v>1081.8</v>
      </c>
      <c r="BO7" s="38">
        <v>974.93</v>
      </c>
      <c r="BP7" s="38">
        <v>914.53</v>
      </c>
      <c r="BQ7" s="38">
        <v>46.06</v>
      </c>
      <c r="BR7" s="38">
        <v>35.630000000000003</v>
      </c>
      <c r="BS7" s="38">
        <v>32.770000000000003</v>
      </c>
      <c r="BT7" s="38">
        <v>33.71</v>
      </c>
      <c r="BU7" s="38">
        <v>35.26</v>
      </c>
      <c r="BV7" s="38">
        <v>42.48</v>
      </c>
      <c r="BW7" s="38">
        <v>50.9</v>
      </c>
      <c r="BX7" s="38">
        <v>50.82</v>
      </c>
      <c r="BY7" s="38">
        <v>52.19</v>
      </c>
      <c r="BZ7" s="38">
        <v>55.32</v>
      </c>
      <c r="CA7" s="38">
        <v>55.73</v>
      </c>
      <c r="CB7" s="38">
        <v>350.99</v>
      </c>
      <c r="CC7" s="38">
        <v>452.84</v>
      </c>
      <c r="CD7" s="38">
        <v>499.22</v>
      </c>
      <c r="CE7" s="38">
        <v>491.48</v>
      </c>
      <c r="CF7" s="38">
        <v>465.54</v>
      </c>
      <c r="CG7" s="38">
        <v>343.8</v>
      </c>
      <c r="CH7" s="38">
        <v>293.27</v>
      </c>
      <c r="CI7" s="38">
        <v>300.52</v>
      </c>
      <c r="CJ7" s="38">
        <v>296.14</v>
      </c>
      <c r="CK7" s="38">
        <v>283.17</v>
      </c>
      <c r="CL7" s="38">
        <v>276.77999999999997</v>
      </c>
      <c r="CM7" s="38">
        <v>23.64</v>
      </c>
      <c r="CN7" s="38">
        <v>24.06</v>
      </c>
      <c r="CO7" s="38">
        <v>25.97</v>
      </c>
      <c r="CP7" s="38">
        <v>24.78</v>
      </c>
      <c r="CQ7" s="38">
        <v>25.55</v>
      </c>
      <c r="CR7" s="38">
        <v>46.06</v>
      </c>
      <c r="CS7" s="38">
        <v>53.78</v>
      </c>
      <c r="CT7" s="38">
        <v>53.24</v>
      </c>
      <c r="CU7" s="38">
        <v>52.31</v>
      </c>
      <c r="CV7" s="38">
        <v>60.65</v>
      </c>
      <c r="CW7" s="38">
        <v>59.15</v>
      </c>
      <c r="CX7" s="38">
        <v>58.13</v>
      </c>
      <c r="CY7" s="38">
        <v>58.73</v>
      </c>
      <c r="CZ7" s="38">
        <v>62.17</v>
      </c>
      <c r="DA7" s="38">
        <v>64.44</v>
      </c>
      <c r="DB7" s="38">
        <v>67.67</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2018-01-26T03:50:49Z</cp:lastPrinted>
  <dcterms:created xsi:type="dcterms:W3CDTF">2017-12-25T02:25:45Z</dcterms:created>
  <dcterms:modified xsi:type="dcterms:W3CDTF">2018-02-26T05:00:54Z</dcterms:modified>
  <cp:category/>
</cp:coreProperties>
</file>