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msv00\総務課\財政係\公営企業\平成29年度\01 照会\300125 経営比較分析表の分析等について\回答\"/>
    </mc:Choice>
  </mc:AlternateContent>
  <workbookProtection workbookPassword="B319" lockStructure="1"/>
  <bookViews>
    <workbookView xWindow="0" yWindow="0" windowWidth="23040" windowHeight="9408"/>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AD10" i="4" s="1"/>
  <c r="Q6" i="5"/>
  <c r="P6" i="5"/>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W10" i="4"/>
  <c r="P10" i="4"/>
  <c r="I10" i="4"/>
  <c r="BB8" i="4"/>
  <c r="AL8" i="4"/>
  <c r="P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<sst xmlns="http://schemas.openxmlformats.org/spreadsheetml/2006/main" count="240" uniqueCount="125">
  <si>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</si>
  <si>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</si>
  <si>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</si>
  <si>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</si>
  <si>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</si>
  <si>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</si>
  <si>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</si>
  <si>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</si>
  <si>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</si>
  <si>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</si>
  <si>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</si>
  <si>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</si>
  <si>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</si>
  <si>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</si>
  <si>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</si>
  <si>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</si>
  <si>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</si>
  <si>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</si>
  <si>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</si>
  <si>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</si>
  <si>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</si>
  <si>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</si>
  <si>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</si>
  <si>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</si>
  <si>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</si>
  <si>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</si>
  <si>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</si>
  <si>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</si>
  <si>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</si>
  <si>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</si>
  <si>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</si>
  <si>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</si>
  <si>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</si>
  <si>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</si>
  <si>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</si>
  <si>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</si>
  <si>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</si>
  <si>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</si>
  <si>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</si>
  <si>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</si>
  <si>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</si>
  <si>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</si>
  <si>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</si>
  <si>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</si>
  <si>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</si>
  <si>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</si>
  <si>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</si>
  <si>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</si>
  <si>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</si>
  <si>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</si>
  <si>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</si>
  <si>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</si>
  <si>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</si>
  <si>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</si>
  <si>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</si>
  <si>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</si>
  <si>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</si>
  <si>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</si>
  <si>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</si>
  <si>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</si>
  <si>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</si>
  <si>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</si>
  <si>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</si>
  <si>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</si>
  <si>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</si>
  <si>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</si>
  <si>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</si>
  <si>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</si>
  <si>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</si>
  <si>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</si>
  <si>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</si>
  <si>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</si>
  <si>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</si>
  <si>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</si>
  <si>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</si>
  <si>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</si>
  <si>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</si>
  <si>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</si>
  <si>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</si>
  <si>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</si>
  <si>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</si>
  <si>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</si>
  <si>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</si>
  <si>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</si>
  <si>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</si>
  <si>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</si>
  <si>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</si>
  <si>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</si>
  <si>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</si>
  <si>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</si>
  <si>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</si>
  <si>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</si>
  <si>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</si>
  <si>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</si>
  <si>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</si>
  <si>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</si>
  <si>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</si>
  <si>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</si>
  <si>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</si>
  <si>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</si>
  <si>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</si>
  <si>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</si>
  <si>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</si>
  <si>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</si>
  <si>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</si>
  <si>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</si>
  <si>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</si>
  <si>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</si>
  <si>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</si>
  <si>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会津美里町</t>
  </si>
  <si>
    <t>法非適用</t>
  </si>
  <si>
    <t>下水道事業</t>
  </si>
  <si>
    <t>公共下水道</t>
  </si>
  <si>
    <t>Cc3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</si>
  <si>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</si>
  <si>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</si>
  <si>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</si>
  <si>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</si>
  <si>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</si>
  <si>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</si>
  <si>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</si>
  <si>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現在、法定対応年数を経過した管渠はないが、更新等の財源確保、更新費用等削減のための計画的な管渠の点検及び維持管理が必要である。</t>
    <phoneticPr fontId="4"/>
  </si>
  <si>
    <t>今後、接続件数の増加により水洗化率の向上が見込まれるが、行政人口の減少に伴い使用料の大幅な増加は見込まれない。
実情にあった施設整備、維持管理経費削減に向けた検証等が必要である。</t>
    <phoneticPr fontId="4"/>
  </si>
  <si>
    <t>非設置</t>
    <rPh sb="0" eb="1">
      <t>ヒ</t>
    </rPh>
    <rPh sb="1" eb="3">
      <t>セッチ</t>
    </rPh>
    <phoneticPr fontId="4"/>
  </si>
  <si>
    <t xml:space="preserve">収益的収支比率
料金収入、一般会計繰入金等で維持管理経費や支払利息等の費用を賄えていない。
企業債残高対事業規模比率
事業規模縮小による企業債発行額の減少、接続件数の増加による営業収益の増加により当該比率については減少しているが、一般会計負担額の減少により比率が増加している。
経費回収率
類似団体と比較し回収率は同じ位となっているが、接続率の向上及び費用削減等について分析する必要がある。
汚水処理原価
類似団体と比較し値が高く、投資の効率化や維持管理費の削減、接続率の向上による有収水量の増加等の取組が必要である。
施設利用率
類似団体と比較し低い値となっている。接続率向上に対する取り組みが必要である。
水洗化率
類似団体と比較し低い値となっている。接続率向上に対する取り組みが必要である。
</t>
    <rPh sb="116" eb="118">
      <t>イッパン</t>
    </rPh>
    <rPh sb="120" eb="122">
      <t>フタン</t>
    </rPh>
    <rPh sb="122" eb="123">
      <t>ガク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</si>
</sst>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65686920"/>
        <c:axId val="231720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0.19</c:v>
                </c:pt>
                <c:pt idx="2">
                  <c:v>0.16</c:v>
                </c:pt>
                <c:pt idx="3">
                  <c:v>0.33</c:v>
                </c:pt>
                <c:pt idx="4">
                  <c:v>0.21</c:v>
                </c:pt>
              </c:numCache>
            </c:numRef>
          </c:val>
          <c:smooth val="0"/>
        </c:ser>
        <c:dLbls>
          <c:showLegendKey val="0"/>
          <c:showVal val="0"/>
          <c:showCatName val="0"/>
          <c:showSerName val="0"/>
          <c:showPercent val="0"/>
          <c:showBubbleSize val="0"/>
        </c:dLbls>
        <c:marker val="1"/>
        <c:smooth val="0"/>
        <c:axId val="365686920"/>
        <c:axId val="231720680"/>
      </c:lineChart>
      <c:dateAx>
        <c:axId val="365686920"/>
        <c:scaling>
          <c:orientation val="minMax"/>
        </c:scaling>
        <c:delete val="1"/>
        <c:axPos val="b"/>
        <c:numFmt formatCode="ge" sourceLinked="1"/>
        <c:majorTickMark val="none"/>
        <c:minorTickMark val="none"/>
        <c:tickLblPos val="none"/>
        <c:crossAx val="231720680"/>
        <c:crosses val="autoZero"/>
        <c:auto val="1"/>
        <c:lblOffset val="100"/>
        <c:baseTimeUnit val="years"/>
      </c:dateAx>
      <c:valAx>
        <c:axId val="231720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686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34.33</c:v>
                </c:pt>
                <c:pt idx="1">
                  <c:v>27.15</c:v>
                </c:pt>
                <c:pt idx="2">
                  <c:v>24.36</c:v>
                </c:pt>
                <c:pt idx="3">
                  <c:v>25.05</c:v>
                </c:pt>
                <c:pt idx="4">
                  <c:v>26.06</c:v>
                </c:pt>
              </c:numCache>
            </c:numRef>
          </c:val>
        </c:ser>
        <c:dLbls>
          <c:showLegendKey val="0"/>
          <c:showVal val="0"/>
          <c:showCatName val="0"/>
          <c:showSerName val="0"/>
          <c:showPercent val="0"/>
          <c:showBubbleSize val="0"/>
        </c:dLbls>
        <c:gapWidth val="150"/>
        <c:axId val="278733680"/>
        <c:axId val="278734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40.07</c:v>
                </c:pt>
                <c:pt idx="1">
                  <c:v>39.92</c:v>
                </c:pt>
                <c:pt idx="2">
                  <c:v>41.63</c:v>
                </c:pt>
                <c:pt idx="3">
                  <c:v>44.89</c:v>
                </c:pt>
                <c:pt idx="4">
                  <c:v>40.75</c:v>
                </c:pt>
              </c:numCache>
            </c:numRef>
          </c:val>
          <c:smooth val="0"/>
        </c:ser>
        <c:dLbls>
          <c:showLegendKey val="0"/>
          <c:showVal val="0"/>
          <c:showCatName val="0"/>
          <c:showSerName val="0"/>
          <c:showPercent val="0"/>
          <c:showBubbleSize val="0"/>
        </c:dLbls>
        <c:marker val="1"/>
        <c:smooth val="0"/>
        <c:axId val="278733680"/>
        <c:axId val="278734072"/>
      </c:lineChart>
      <c:dateAx>
        <c:axId val="278733680"/>
        <c:scaling>
          <c:orientation val="minMax"/>
        </c:scaling>
        <c:delete val="1"/>
        <c:axPos val="b"/>
        <c:numFmt formatCode="ge" sourceLinked="1"/>
        <c:majorTickMark val="none"/>
        <c:minorTickMark val="none"/>
        <c:tickLblPos val="none"/>
        <c:crossAx val="278734072"/>
        <c:crosses val="autoZero"/>
        <c:auto val="1"/>
        <c:lblOffset val="100"/>
        <c:baseTimeUnit val="years"/>
      </c:dateAx>
      <c:valAx>
        <c:axId val="278734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873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37.18</c:v>
                </c:pt>
                <c:pt idx="1">
                  <c:v>38.04</c:v>
                </c:pt>
                <c:pt idx="2">
                  <c:v>38.380000000000003</c:v>
                </c:pt>
                <c:pt idx="3">
                  <c:v>38.380000000000003</c:v>
                </c:pt>
                <c:pt idx="4">
                  <c:v>39.97</c:v>
                </c:pt>
              </c:numCache>
            </c:numRef>
          </c:val>
        </c:ser>
        <c:dLbls>
          <c:showLegendKey val="0"/>
          <c:showVal val="0"/>
          <c:showCatName val="0"/>
          <c:showSerName val="0"/>
          <c:showPercent val="0"/>
          <c:showBubbleSize val="0"/>
        </c:dLbls>
        <c:gapWidth val="150"/>
        <c:axId val="393107984"/>
        <c:axId val="393108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c:v>
                </c:pt>
                <c:pt idx="1">
                  <c:v>65.86</c:v>
                </c:pt>
                <c:pt idx="2">
                  <c:v>66.33</c:v>
                </c:pt>
                <c:pt idx="3">
                  <c:v>64.89</c:v>
                </c:pt>
                <c:pt idx="4">
                  <c:v>64.97</c:v>
                </c:pt>
              </c:numCache>
            </c:numRef>
          </c:val>
          <c:smooth val="0"/>
        </c:ser>
        <c:dLbls>
          <c:showLegendKey val="0"/>
          <c:showVal val="0"/>
          <c:showCatName val="0"/>
          <c:showSerName val="0"/>
          <c:showPercent val="0"/>
          <c:showBubbleSize val="0"/>
        </c:dLbls>
        <c:marker val="1"/>
        <c:smooth val="0"/>
        <c:axId val="393107984"/>
        <c:axId val="393108376"/>
      </c:lineChart>
      <c:dateAx>
        <c:axId val="393107984"/>
        <c:scaling>
          <c:orientation val="minMax"/>
        </c:scaling>
        <c:delete val="1"/>
        <c:axPos val="b"/>
        <c:numFmt formatCode="ge" sourceLinked="1"/>
        <c:majorTickMark val="none"/>
        <c:minorTickMark val="none"/>
        <c:tickLblPos val="none"/>
        <c:crossAx val="393108376"/>
        <c:crosses val="autoZero"/>
        <c:auto val="1"/>
        <c:lblOffset val="100"/>
        <c:baseTimeUnit val="years"/>
      </c:dateAx>
      <c:valAx>
        <c:axId val="393108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310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66.58</c:v>
                </c:pt>
                <c:pt idx="1">
                  <c:v>65.489999999999995</c:v>
                </c:pt>
                <c:pt idx="2">
                  <c:v>71.19</c:v>
                </c:pt>
                <c:pt idx="3">
                  <c:v>76</c:v>
                </c:pt>
                <c:pt idx="4">
                  <c:v>82.52</c:v>
                </c:pt>
              </c:numCache>
            </c:numRef>
          </c:val>
        </c:ser>
        <c:dLbls>
          <c:showLegendKey val="0"/>
          <c:showVal val="0"/>
          <c:showCatName val="0"/>
          <c:showSerName val="0"/>
          <c:showPercent val="0"/>
          <c:showBubbleSize val="0"/>
        </c:dLbls>
        <c:gapWidth val="150"/>
        <c:axId val="231721856"/>
        <c:axId val="231722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1721856"/>
        <c:axId val="231722248"/>
      </c:lineChart>
      <c:dateAx>
        <c:axId val="231721856"/>
        <c:scaling>
          <c:orientation val="minMax"/>
        </c:scaling>
        <c:delete val="1"/>
        <c:axPos val="b"/>
        <c:numFmt formatCode="ge" sourceLinked="1"/>
        <c:majorTickMark val="none"/>
        <c:minorTickMark val="none"/>
        <c:tickLblPos val="none"/>
        <c:crossAx val="231722248"/>
        <c:crosses val="autoZero"/>
        <c:auto val="1"/>
        <c:lblOffset val="100"/>
        <c:baseTimeUnit val="years"/>
      </c:dateAx>
      <c:valAx>
        <c:axId val="231722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72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6555872"/>
        <c:axId val="276556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6555872"/>
        <c:axId val="276556264"/>
      </c:lineChart>
      <c:dateAx>
        <c:axId val="276555872"/>
        <c:scaling>
          <c:orientation val="minMax"/>
        </c:scaling>
        <c:delete val="1"/>
        <c:axPos val="b"/>
        <c:numFmt formatCode="ge" sourceLinked="1"/>
        <c:majorTickMark val="none"/>
        <c:minorTickMark val="none"/>
        <c:tickLblPos val="none"/>
        <c:crossAx val="276556264"/>
        <c:crosses val="autoZero"/>
        <c:auto val="1"/>
        <c:lblOffset val="100"/>
        <c:baseTimeUnit val="years"/>
      </c:dateAx>
      <c:valAx>
        <c:axId val="276556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655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5583168"/>
        <c:axId val="355583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5583168"/>
        <c:axId val="355583560"/>
      </c:lineChart>
      <c:dateAx>
        <c:axId val="355583168"/>
        <c:scaling>
          <c:orientation val="minMax"/>
        </c:scaling>
        <c:delete val="1"/>
        <c:axPos val="b"/>
        <c:numFmt formatCode="ge" sourceLinked="1"/>
        <c:majorTickMark val="none"/>
        <c:minorTickMark val="none"/>
        <c:tickLblPos val="none"/>
        <c:crossAx val="355583560"/>
        <c:crosses val="autoZero"/>
        <c:auto val="1"/>
        <c:lblOffset val="100"/>
        <c:baseTimeUnit val="years"/>
      </c:dateAx>
      <c:valAx>
        <c:axId val="355583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58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0011616"/>
        <c:axId val="280012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0011616"/>
        <c:axId val="280012008"/>
      </c:lineChart>
      <c:dateAx>
        <c:axId val="280011616"/>
        <c:scaling>
          <c:orientation val="minMax"/>
        </c:scaling>
        <c:delete val="1"/>
        <c:axPos val="b"/>
        <c:numFmt formatCode="ge" sourceLinked="1"/>
        <c:majorTickMark val="none"/>
        <c:minorTickMark val="none"/>
        <c:tickLblPos val="none"/>
        <c:crossAx val="280012008"/>
        <c:crosses val="autoZero"/>
        <c:auto val="1"/>
        <c:lblOffset val="100"/>
        <c:baseTimeUnit val="years"/>
      </c:dateAx>
      <c:valAx>
        <c:axId val="280012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01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69494960"/>
        <c:axId val="390106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9494960"/>
        <c:axId val="390106904"/>
      </c:lineChart>
      <c:dateAx>
        <c:axId val="469494960"/>
        <c:scaling>
          <c:orientation val="minMax"/>
        </c:scaling>
        <c:delete val="1"/>
        <c:axPos val="b"/>
        <c:numFmt formatCode="ge" sourceLinked="1"/>
        <c:majorTickMark val="none"/>
        <c:minorTickMark val="none"/>
        <c:tickLblPos val="none"/>
        <c:crossAx val="390106904"/>
        <c:crosses val="autoZero"/>
        <c:auto val="1"/>
        <c:lblOffset val="100"/>
        <c:baseTimeUnit val="years"/>
      </c:dateAx>
      <c:valAx>
        <c:axId val="390106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49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459.23</c:v>
                </c:pt>
                <c:pt idx="1">
                  <c:v>1070.78</c:v>
                </c:pt>
                <c:pt idx="2">
                  <c:v>172.59</c:v>
                </c:pt>
                <c:pt idx="3">
                  <c:v>94.6</c:v>
                </c:pt>
                <c:pt idx="4">
                  <c:v>3429.78</c:v>
                </c:pt>
              </c:numCache>
            </c:numRef>
          </c:val>
        </c:ser>
        <c:dLbls>
          <c:showLegendKey val="0"/>
          <c:showVal val="0"/>
          <c:showCatName val="0"/>
          <c:showSerName val="0"/>
          <c:showPercent val="0"/>
          <c:showBubbleSize val="0"/>
        </c:dLbls>
        <c:gapWidth val="150"/>
        <c:axId val="281239368"/>
        <c:axId val="35916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1574.53</c:v>
                </c:pt>
                <c:pt idx="1">
                  <c:v>1506.51</c:v>
                </c:pt>
                <c:pt idx="2">
                  <c:v>1315.67</c:v>
                </c:pt>
                <c:pt idx="3">
                  <c:v>1240.1600000000001</c:v>
                </c:pt>
                <c:pt idx="4">
                  <c:v>1193.49</c:v>
                </c:pt>
              </c:numCache>
            </c:numRef>
          </c:val>
          <c:smooth val="0"/>
        </c:ser>
        <c:dLbls>
          <c:showLegendKey val="0"/>
          <c:showVal val="0"/>
          <c:showCatName val="0"/>
          <c:showSerName val="0"/>
          <c:showPercent val="0"/>
          <c:showBubbleSize val="0"/>
        </c:dLbls>
        <c:marker val="1"/>
        <c:smooth val="0"/>
        <c:axId val="281239368"/>
        <c:axId val="359166032"/>
      </c:lineChart>
      <c:dateAx>
        <c:axId val="281239368"/>
        <c:scaling>
          <c:orientation val="minMax"/>
        </c:scaling>
        <c:delete val="1"/>
        <c:axPos val="b"/>
        <c:numFmt formatCode="ge" sourceLinked="1"/>
        <c:majorTickMark val="none"/>
        <c:minorTickMark val="none"/>
        <c:tickLblPos val="none"/>
        <c:crossAx val="359166032"/>
        <c:crosses val="autoZero"/>
        <c:auto val="1"/>
        <c:lblOffset val="100"/>
        <c:baseTimeUnit val="years"/>
      </c:dateAx>
      <c:valAx>
        <c:axId val="35916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239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91.33</c:v>
                </c:pt>
                <c:pt idx="1">
                  <c:v>81.63</c:v>
                </c:pt>
                <c:pt idx="2">
                  <c:v>86.33</c:v>
                </c:pt>
                <c:pt idx="3">
                  <c:v>59.37</c:v>
                </c:pt>
                <c:pt idx="4">
                  <c:v>62.18</c:v>
                </c:pt>
              </c:numCache>
            </c:numRef>
          </c:val>
        </c:ser>
        <c:dLbls>
          <c:showLegendKey val="0"/>
          <c:showVal val="0"/>
          <c:showCatName val="0"/>
          <c:showSerName val="0"/>
          <c:showPercent val="0"/>
          <c:showBubbleSize val="0"/>
        </c:dLbls>
        <c:gapWidth val="150"/>
        <c:axId val="469494568"/>
        <c:axId val="275939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57.36</c:v>
                </c:pt>
                <c:pt idx="1">
                  <c:v>57.33</c:v>
                </c:pt>
                <c:pt idx="2">
                  <c:v>60.78</c:v>
                </c:pt>
                <c:pt idx="3">
                  <c:v>60.17</c:v>
                </c:pt>
                <c:pt idx="4">
                  <c:v>65.569999999999993</c:v>
                </c:pt>
              </c:numCache>
            </c:numRef>
          </c:val>
          <c:smooth val="0"/>
        </c:ser>
        <c:dLbls>
          <c:showLegendKey val="0"/>
          <c:showVal val="0"/>
          <c:showCatName val="0"/>
          <c:showSerName val="0"/>
          <c:showPercent val="0"/>
          <c:showBubbleSize val="0"/>
        </c:dLbls>
        <c:marker val="1"/>
        <c:smooth val="0"/>
        <c:axId val="469494568"/>
        <c:axId val="275939752"/>
      </c:lineChart>
      <c:dateAx>
        <c:axId val="469494568"/>
        <c:scaling>
          <c:orientation val="minMax"/>
        </c:scaling>
        <c:delete val="1"/>
        <c:axPos val="b"/>
        <c:numFmt formatCode="ge" sourceLinked="1"/>
        <c:majorTickMark val="none"/>
        <c:minorTickMark val="none"/>
        <c:tickLblPos val="none"/>
        <c:crossAx val="275939752"/>
        <c:crosses val="autoZero"/>
        <c:auto val="1"/>
        <c:lblOffset val="100"/>
        <c:baseTimeUnit val="years"/>
      </c:dateAx>
      <c:valAx>
        <c:axId val="275939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494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240.41</c:v>
                </c:pt>
                <c:pt idx="1">
                  <c:v>279.04000000000002</c:v>
                </c:pt>
                <c:pt idx="2">
                  <c:v>265.97000000000003</c:v>
                </c:pt>
                <c:pt idx="3">
                  <c:v>400.05</c:v>
                </c:pt>
                <c:pt idx="4">
                  <c:v>388.23</c:v>
                </c:pt>
              </c:numCache>
            </c:numRef>
          </c:val>
        </c:ser>
        <c:dLbls>
          <c:showLegendKey val="0"/>
          <c:showVal val="0"/>
          <c:showCatName val="0"/>
          <c:showSerName val="0"/>
          <c:showPercent val="0"/>
          <c:showBubbleSize val="0"/>
        </c:dLbls>
        <c:gapWidth val="150"/>
        <c:axId val="275940928"/>
        <c:axId val="278732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279.91000000000003</c:v>
                </c:pt>
                <c:pt idx="1">
                  <c:v>284.52999999999997</c:v>
                </c:pt>
                <c:pt idx="2">
                  <c:v>276.26</c:v>
                </c:pt>
                <c:pt idx="3">
                  <c:v>281.52999999999997</c:v>
                </c:pt>
                <c:pt idx="4">
                  <c:v>263.04000000000002</c:v>
                </c:pt>
              </c:numCache>
            </c:numRef>
          </c:val>
          <c:smooth val="0"/>
        </c:ser>
        <c:dLbls>
          <c:showLegendKey val="0"/>
          <c:showVal val="0"/>
          <c:showCatName val="0"/>
          <c:showSerName val="0"/>
          <c:showPercent val="0"/>
          <c:showBubbleSize val="0"/>
        </c:dLbls>
        <c:marker val="1"/>
        <c:smooth val="0"/>
        <c:axId val="275940928"/>
        <c:axId val="278732504"/>
      </c:lineChart>
      <c:dateAx>
        <c:axId val="275940928"/>
        <c:scaling>
          <c:orientation val="minMax"/>
        </c:scaling>
        <c:delete val="1"/>
        <c:axPos val="b"/>
        <c:numFmt formatCode="ge" sourceLinked="1"/>
        <c:majorTickMark val="none"/>
        <c:minorTickMark val="none"/>
        <c:tickLblPos val="none"/>
        <c:crossAx val="278732504"/>
        <c:crosses val="autoZero"/>
        <c:auto val="1"/>
        <c:lblOffset val="100"/>
        <c:baseTimeUnit val="years"/>
      </c:dateAx>
      <c:valAx>
        <c:axId val="278732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94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W1" zoomScaleNormal="100" workbookViewId="0">
      <selection activeCell="BL45" sqref="BL45:BZ46"/>
    </sheetView>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福島県　会津美里町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Cc3</v>
      </c>
      <c r="X8" s="48"/>
      <c r="Y8" s="48"/>
      <c r="Z8" s="48"/>
      <c r="AA8" s="48"/>
      <c r="AB8" s="48"/>
      <c r="AC8" s="48"/>
      <c r="AD8" s="49" t="s">
        <v>123</v>
      </c>
      <c r="AE8" s="49"/>
      <c r="AF8" s="49"/>
      <c r="AG8" s="49"/>
      <c r="AH8" s="49"/>
      <c r="AI8" s="49"/>
      <c r="AJ8" s="49"/>
      <c r="AK8" s="4"/>
      <c r="AL8" s="50">
        <f>データ!S6</f>
        <v>21132</v>
      </c>
      <c r="AM8" s="50"/>
      <c r="AN8" s="50"/>
      <c r="AO8" s="50"/>
      <c r="AP8" s="50"/>
      <c r="AQ8" s="50"/>
      <c r="AR8" s="50"/>
      <c r="AS8" s="50"/>
      <c r="AT8" s="45">
        <f>データ!T6</f>
        <v>276.33</v>
      </c>
      <c r="AU8" s="45"/>
      <c r="AV8" s="45"/>
      <c r="AW8" s="45"/>
      <c r="AX8" s="45"/>
      <c r="AY8" s="45"/>
      <c r="AZ8" s="45"/>
      <c r="BA8" s="45"/>
      <c r="BB8" s="45">
        <f>データ!U6</f>
        <v>76.47</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41.3</v>
      </c>
      <c r="Q10" s="45"/>
      <c r="R10" s="45"/>
      <c r="S10" s="45"/>
      <c r="T10" s="45"/>
      <c r="U10" s="45"/>
      <c r="V10" s="45"/>
      <c r="W10" s="45">
        <f>データ!Q6</f>
        <v>100</v>
      </c>
      <c r="X10" s="45"/>
      <c r="Y10" s="45"/>
      <c r="Z10" s="45"/>
      <c r="AA10" s="45"/>
      <c r="AB10" s="45"/>
      <c r="AC10" s="45"/>
      <c r="AD10" s="50">
        <f>データ!R6</f>
        <v>4860</v>
      </c>
      <c r="AE10" s="50"/>
      <c r="AF10" s="50"/>
      <c r="AG10" s="50"/>
      <c r="AH10" s="50"/>
      <c r="AI10" s="50"/>
      <c r="AJ10" s="50"/>
      <c r="AK10" s="2"/>
      <c r="AL10" s="50">
        <f>データ!V6</f>
        <v>8653</v>
      </c>
      <c r="AM10" s="50"/>
      <c r="AN10" s="50"/>
      <c r="AO10" s="50"/>
      <c r="AP10" s="50"/>
      <c r="AQ10" s="50"/>
      <c r="AR10" s="50"/>
      <c r="AS10" s="50"/>
      <c r="AT10" s="45">
        <f>データ!W6</f>
        <v>3.19</v>
      </c>
      <c r="AU10" s="45"/>
      <c r="AV10" s="45"/>
      <c r="AW10" s="45"/>
      <c r="AX10" s="45"/>
      <c r="AY10" s="45"/>
      <c r="AZ10" s="45"/>
      <c r="BA10" s="45"/>
      <c r="BB10" s="45">
        <f>データ!X6</f>
        <v>2712.54</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ColWidth="9" defaultRowHeight="13.2"/>
  <cols>
    <col min="1" max="1" width="9" style="3"/>
    <col min="2" max="144" width="11.8867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74471</v>
      </c>
      <c r="D6" s="33">
        <f t="shared" si="3"/>
        <v>47</v>
      </c>
      <c r="E6" s="33">
        <f t="shared" si="3"/>
        <v>17</v>
      </c>
      <c r="F6" s="33">
        <f t="shared" si="3"/>
        <v>1</v>
      </c>
      <c r="G6" s="33">
        <f t="shared" si="3"/>
        <v>0</v>
      </c>
      <c r="H6" s="33" t="str">
        <f t="shared" si="3"/>
        <v>福島県　会津美里町</v>
      </c>
      <c r="I6" s="33" t="str">
        <f t="shared" si="3"/>
        <v>法非適用</v>
      </c>
      <c r="J6" s="33" t="str">
        <f t="shared" si="3"/>
        <v>下水道事業</v>
      </c>
      <c r="K6" s="33" t="str">
        <f t="shared" si="3"/>
        <v>公共下水道</v>
      </c>
      <c r="L6" s="33" t="str">
        <f t="shared" si="3"/>
        <v>Cc3</v>
      </c>
      <c r="M6" s="33">
        <f t="shared" si="3"/>
        <v>0</v>
      </c>
      <c r="N6" s="34" t="str">
        <f t="shared" si="3"/>
        <v>-</v>
      </c>
      <c r="O6" s="34" t="str">
        <f t="shared" si="3"/>
        <v>該当数値なし</v>
      </c>
      <c r="P6" s="34">
        <f t="shared" si="3"/>
        <v>41.3</v>
      </c>
      <c r="Q6" s="34">
        <f t="shared" si="3"/>
        <v>100</v>
      </c>
      <c r="R6" s="34">
        <f t="shared" si="3"/>
        <v>4860</v>
      </c>
      <c r="S6" s="34">
        <f t="shared" si="3"/>
        <v>21132</v>
      </c>
      <c r="T6" s="34">
        <f t="shared" si="3"/>
        <v>276.33</v>
      </c>
      <c r="U6" s="34">
        <f t="shared" si="3"/>
        <v>76.47</v>
      </c>
      <c r="V6" s="34">
        <f t="shared" si="3"/>
        <v>8653</v>
      </c>
      <c r="W6" s="34">
        <f t="shared" si="3"/>
        <v>3.19</v>
      </c>
      <c r="X6" s="34">
        <f t="shared" si="3"/>
        <v>2712.54</v>
      </c>
      <c r="Y6" s="35">
        <f>IF(Y7="",NA(),Y7)</f>
        <v>66.58</v>
      </c>
      <c r="Z6" s="35">
        <f t="shared" ref="Z6:AH6" si="4">IF(Z7="",NA(),Z7)</f>
        <v>65.489999999999995</v>
      </c>
      <c r="AA6" s="35">
        <f t="shared" si="4"/>
        <v>71.19</v>
      </c>
      <c r="AB6" s="35">
        <f t="shared" si="4"/>
        <v>76</v>
      </c>
      <c r="AC6" s="35">
        <f t="shared" si="4"/>
        <v>82.52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459.23</v>
      </c>
      <c r="BG6" s="35">
        <f t="shared" ref="BG6:BO6" si="7">IF(BG7="",NA(),BG7)</f>
        <v>1070.78</v>
      </c>
      <c r="BH6" s="35">
        <f t="shared" si="7"/>
        <v>172.59</v>
      </c>
      <c r="BI6" s="35">
        <f t="shared" si="7"/>
        <v>94.6</v>
      </c>
      <c r="BJ6" s="35">
        <f t="shared" si="7"/>
        <v>3429.78</v>
      </c>
      <c r="BK6" s="35">
        <f t="shared" si="7"/>
        <v>1574.53</v>
      </c>
      <c r="BL6" s="35">
        <f t="shared" si="7"/>
        <v>1506.51</v>
      </c>
      <c r="BM6" s="35">
        <f t="shared" si="7"/>
        <v>1315.67</v>
      </c>
      <c r="BN6" s="35">
        <f t="shared" si="7"/>
        <v>1240.1600000000001</v>
      </c>
      <c r="BO6" s="35">
        <f t="shared" si="7"/>
        <v>1193.49</v>
      </c>
      <c r="BP6" s="34" t="str">
        <f>IF(BP7="","",IF(BP7="-","【-】","【"&amp;SUBSTITUTE(TEXT(BP7,"#,##0.00"),"-","△")&amp;"】"))</f>
        <v>【728.30】</v>
      </c>
      <c r="BQ6" s="35">
        <f>IF(BQ7="",NA(),BQ7)</f>
        <v>91.33</v>
      </c>
      <c r="BR6" s="35">
        <f t="shared" ref="BR6:BZ6" si="8">IF(BR7="",NA(),BR7)</f>
        <v>81.63</v>
      </c>
      <c r="BS6" s="35">
        <f t="shared" si="8"/>
        <v>86.33</v>
      </c>
      <c r="BT6" s="35">
        <f t="shared" si="8"/>
        <v>59.37</v>
      </c>
      <c r="BU6" s="35">
        <f t="shared" si="8"/>
        <v>62.18</v>
      </c>
      <c r="BV6" s="35">
        <f t="shared" si="8"/>
        <v>57.36</v>
      </c>
      <c r="BW6" s="35">
        <f t="shared" si="8"/>
        <v>57.33</v>
      </c>
      <c r="BX6" s="35">
        <f t="shared" si="8"/>
        <v>60.78</v>
      </c>
      <c r="BY6" s="35">
        <f t="shared" si="8"/>
        <v>60.17</v>
      </c>
      <c r="BZ6" s="35">
        <f t="shared" si="8"/>
        <v>65.569999999999993</v>
      </c>
      <c r="CA6" s="34" t="str">
        <f>IF(CA7="","",IF(CA7="-","【-】","【"&amp;SUBSTITUTE(TEXT(CA7,"#,##0.00"),"-","△")&amp;"】"))</f>
        <v>【100.04】</v>
      </c>
      <c r="CB6" s="35">
        <f>IF(CB7="",NA(),CB7)</f>
        <v>240.41</v>
      </c>
      <c r="CC6" s="35">
        <f t="shared" ref="CC6:CK6" si="9">IF(CC7="",NA(),CC7)</f>
        <v>279.04000000000002</v>
      </c>
      <c r="CD6" s="35">
        <f t="shared" si="9"/>
        <v>265.97000000000003</v>
      </c>
      <c r="CE6" s="35">
        <f t="shared" si="9"/>
        <v>400.05</v>
      </c>
      <c r="CF6" s="35">
        <f t="shared" si="9"/>
        <v>388.23</v>
      </c>
      <c r="CG6" s="35">
        <f t="shared" si="9"/>
        <v>279.91000000000003</v>
      </c>
      <c r="CH6" s="35">
        <f t="shared" si="9"/>
        <v>284.52999999999997</v>
      </c>
      <c r="CI6" s="35">
        <f t="shared" si="9"/>
        <v>276.26</v>
      </c>
      <c r="CJ6" s="35">
        <f t="shared" si="9"/>
        <v>281.52999999999997</v>
      </c>
      <c r="CK6" s="35">
        <f t="shared" si="9"/>
        <v>263.04000000000002</v>
      </c>
      <c r="CL6" s="34" t="str">
        <f>IF(CL7="","",IF(CL7="-","【-】","【"&amp;SUBSTITUTE(TEXT(CL7,"#,##0.00"),"-","△")&amp;"】"))</f>
        <v>【137.82】</v>
      </c>
      <c r="CM6" s="35">
        <f>IF(CM7="",NA(),CM7)</f>
        <v>34.33</v>
      </c>
      <c r="CN6" s="35">
        <f t="shared" ref="CN6:CV6" si="10">IF(CN7="",NA(),CN7)</f>
        <v>27.15</v>
      </c>
      <c r="CO6" s="35">
        <f t="shared" si="10"/>
        <v>24.36</v>
      </c>
      <c r="CP6" s="35">
        <f t="shared" si="10"/>
        <v>25.05</v>
      </c>
      <c r="CQ6" s="35">
        <f t="shared" si="10"/>
        <v>26.06</v>
      </c>
      <c r="CR6" s="35">
        <f t="shared" si="10"/>
        <v>40.07</v>
      </c>
      <c r="CS6" s="35">
        <f t="shared" si="10"/>
        <v>39.92</v>
      </c>
      <c r="CT6" s="35">
        <f t="shared" si="10"/>
        <v>41.63</v>
      </c>
      <c r="CU6" s="35">
        <f t="shared" si="10"/>
        <v>44.89</v>
      </c>
      <c r="CV6" s="35">
        <f t="shared" si="10"/>
        <v>40.75</v>
      </c>
      <c r="CW6" s="34" t="str">
        <f>IF(CW7="","",IF(CW7="-","【-】","【"&amp;SUBSTITUTE(TEXT(CW7,"#,##0.00"),"-","△")&amp;"】"))</f>
        <v>【60.09】</v>
      </c>
      <c r="CX6" s="35">
        <f>IF(CX7="",NA(),CX7)</f>
        <v>37.18</v>
      </c>
      <c r="CY6" s="35">
        <f t="shared" ref="CY6:DG6" si="11">IF(CY7="",NA(),CY7)</f>
        <v>38.04</v>
      </c>
      <c r="CZ6" s="35">
        <f t="shared" si="11"/>
        <v>38.380000000000003</v>
      </c>
      <c r="DA6" s="35">
        <f t="shared" si="11"/>
        <v>38.380000000000003</v>
      </c>
      <c r="DB6" s="35">
        <f t="shared" si="11"/>
        <v>39.97</v>
      </c>
      <c r="DC6" s="35">
        <f t="shared" si="11"/>
        <v>66</v>
      </c>
      <c r="DD6" s="35">
        <f t="shared" si="11"/>
        <v>65.86</v>
      </c>
      <c r="DE6" s="35">
        <f t="shared" si="11"/>
        <v>66.33</v>
      </c>
      <c r="DF6" s="35">
        <f t="shared" si="11"/>
        <v>64.89</v>
      </c>
      <c r="DG6" s="35">
        <f t="shared" si="11"/>
        <v>64.97</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0.18</v>
      </c>
      <c r="EK6" s="35">
        <f t="shared" si="14"/>
        <v>0.19</v>
      </c>
      <c r="EL6" s="35">
        <f t="shared" si="14"/>
        <v>0.16</v>
      </c>
      <c r="EM6" s="35">
        <f t="shared" si="14"/>
        <v>0.33</v>
      </c>
      <c r="EN6" s="35">
        <f t="shared" si="14"/>
        <v>0.21</v>
      </c>
      <c r="EO6" s="34" t="str">
        <f>IF(EO7="","",IF(EO7="-","【-】","【"&amp;SUBSTITUTE(TEXT(EO7,"#,##0.00"),"-","△")&amp;"】"))</f>
        <v>【0.27】</v>
      </c>
    </row>
    <row r="7" spans="1:145" s="36" customFormat="1">
      <c r="A7" s="28"/>
      <c r="B7" s="37">
        <v>2016</v>
      </c>
      <c r="C7" s="37">
        <v>74471</v>
      </c>
      <c r="D7" s="37">
        <v>47</v>
      </c>
      <c r="E7" s="37">
        <v>17</v>
      </c>
      <c r="F7" s="37">
        <v>1</v>
      </c>
      <c r="G7" s="37">
        <v>0</v>
      </c>
      <c r="H7" s="37" t="s">
        <v>109</v>
      </c>
      <c r="I7" s="37" t="s">
        <v>110</v>
      </c>
      <c r="J7" s="37" t="s">
        <v>111</v>
      </c>
      <c r="K7" s="37" t="s">
        <v>112</v>
      </c>
      <c r="L7" s="37" t="s">
        <v>113</v>
      </c>
      <c r="M7" s="37"/>
      <c r="N7" s="38" t="s">
        <v>114</v>
      </c>
      <c r="O7" s="38" t="s">
        <v>115</v>
      </c>
      <c r="P7" s="38">
        <v>41.3</v>
      </c>
      <c r="Q7" s="38">
        <v>100</v>
      </c>
      <c r="R7" s="38">
        <v>4860</v>
      </c>
      <c r="S7" s="38">
        <v>21132</v>
      </c>
      <c r="T7" s="38">
        <v>276.33</v>
      </c>
      <c r="U7" s="38">
        <v>76.47</v>
      </c>
      <c r="V7" s="38">
        <v>8653</v>
      </c>
      <c r="W7" s="38">
        <v>3.19</v>
      </c>
      <c r="X7" s="38">
        <v>2712.54</v>
      </c>
      <c r="Y7" s="38">
        <v>66.58</v>
      </c>
      <c r="Z7" s="38">
        <v>65.489999999999995</v>
      </c>
      <c r="AA7" s="38">
        <v>71.19</v>
      </c>
      <c r="AB7" s="38">
        <v>76</v>
      </c>
      <c r="AC7" s="38">
        <v>82.52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459.23</v>
      </c>
      <c r="BG7" s="38">
        <v>1070.78</v>
      </c>
      <c r="BH7" s="38">
        <v>172.59</v>
      </c>
      <c r="BI7" s="38">
        <v>94.6</v>
      </c>
      <c r="BJ7" s="38">
        <v>3429.78</v>
      </c>
      <c r="BK7" s="38">
        <v>1574.53</v>
      </c>
      <c r="BL7" s="38">
        <v>1506.51</v>
      </c>
      <c r="BM7" s="38">
        <v>1315.67</v>
      </c>
      <c r="BN7" s="38">
        <v>1240.1600000000001</v>
      </c>
      <c r="BO7" s="38">
        <v>1193.49</v>
      </c>
      <c r="BP7" s="38">
        <v>728.3</v>
      </c>
      <c r="BQ7" s="38">
        <v>91.33</v>
      </c>
      <c r="BR7" s="38">
        <v>81.63</v>
      </c>
      <c r="BS7" s="38">
        <v>86.33</v>
      </c>
      <c r="BT7" s="38">
        <v>59.37</v>
      </c>
      <c r="BU7" s="38">
        <v>62.18</v>
      </c>
      <c r="BV7" s="38">
        <v>57.36</v>
      </c>
      <c r="BW7" s="38">
        <v>57.33</v>
      </c>
      <c r="BX7" s="38">
        <v>60.78</v>
      </c>
      <c r="BY7" s="38">
        <v>60.17</v>
      </c>
      <c r="BZ7" s="38">
        <v>65.569999999999993</v>
      </c>
      <c r="CA7" s="38">
        <v>100.04</v>
      </c>
      <c r="CB7" s="38">
        <v>240.41</v>
      </c>
      <c r="CC7" s="38">
        <v>279.04000000000002</v>
      </c>
      <c r="CD7" s="38">
        <v>265.97000000000003</v>
      </c>
      <c r="CE7" s="38">
        <v>400.05</v>
      </c>
      <c r="CF7" s="38">
        <v>388.23</v>
      </c>
      <c r="CG7" s="38">
        <v>279.91000000000003</v>
      </c>
      <c r="CH7" s="38">
        <v>284.52999999999997</v>
      </c>
      <c r="CI7" s="38">
        <v>276.26</v>
      </c>
      <c r="CJ7" s="38">
        <v>281.52999999999997</v>
      </c>
      <c r="CK7" s="38">
        <v>263.04000000000002</v>
      </c>
      <c r="CL7" s="38">
        <v>137.82</v>
      </c>
      <c r="CM7" s="38">
        <v>34.33</v>
      </c>
      <c r="CN7" s="38">
        <v>27.15</v>
      </c>
      <c r="CO7" s="38">
        <v>24.36</v>
      </c>
      <c r="CP7" s="38">
        <v>25.05</v>
      </c>
      <c r="CQ7" s="38">
        <v>26.06</v>
      </c>
      <c r="CR7" s="38">
        <v>40.07</v>
      </c>
      <c r="CS7" s="38">
        <v>39.92</v>
      </c>
      <c r="CT7" s="38">
        <v>41.63</v>
      </c>
      <c r="CU7" s="38">
        <v>44.89</v>
      </c>
      <c r="CV7" s="38">
        <v>40.75</v>
      </c>
      <c r="CW7" s="38">
        <v>60.09</v>
      </c>
      <c r="CX7" s="38">
        <v>37.18</v>
      </c>
      <c r="CY7" s="38">
        <v>38.04</v>
      </c>
      <c r="CZ7" s="38">
        <v>38.380000000000003</v>
      </c>
      <c r="DA7" s="38">
        <v>38.380000000000003</v>
      </c>
      <c r="DB7" s="38">
        <v>39.97</v>
      </c>
      <c r="DC7" s="38">
        <v>66</v>
      </c>
      <c r="DD7" s="38">
        <v>65.86</v>
      </c>
      <c r="DE7" s="38">
        <v>66.33</v>
      </c>
      <c r="DF7" s="38">
        <v>64.89</v>
      </c>
      <c r="DG7" s="38">
        <v>64.97</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0.18</v>
      </c>
      <c r="EK7" s="38">
        <v>0.19</v>
      </c>
      <c r="EL7" s="38">
        <v>0.16</v>
      </c>
      <c r="EM7" s="38">
        <v>0.33</v>
      </c>
      <c r="EN7" s="38">
        <v>0.21</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佐藤 周</cp:lastModifiedBy>
  <cp:lastPrinted>2018-02-07T06:23:35Z</cp:lastPrinted>
  <dcterms:created xsi:type="dcterms:W3CDTF">2017-12-25T02:03:34Z</dcterms:created>
  <dcterms:modified xsi:type="dcterms:W3CDTF">2018-02-07T06:23:37Z</dcterms:modified>
  <cp:category/>
</cp:coreProperties>
</file>