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sv00\総務課\財政係\公営企業\平成29年度\01 照会\300125 経営比較分析表の分析等について\回答\"/>
    </mc:Choice>
  </mc:AlternateContent>
  <workbookProtection workbookPassword="B319" lockStructure="1"/>
  <bookViews>
    <workbookView xWindow="0" yWindow="0" windowWidth="23040" windowHeight="9408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<sst xmlns="http://schemas.openxmlformats.org/spreadsheetml/2006/main" count="251" uniqueCount="124">
  <si>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</si>
  <si>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</si>
  <si>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</si>
  <si>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</si>
  <si>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</si>
  <si>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</si>
  <si>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</si>
  <si>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</si>
  <si>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</si>
  <si>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</si>
  <si>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</si>
  <si>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</si>
  <si>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</si>
  <si>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</si>
  <si>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</si>
  <si>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</si>
  <si>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</si>
  <si>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</si>
  <si>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</si>
  <si>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</si>
  <si>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</si>
  <si>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</si>
  <si>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</si>
  <si>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</si>
  <si>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</si>
  <si>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</si>
  <si>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</si>
  <si>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</si>
  <si>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</si>
  <si>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</si>
  <si>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</si>
  <si>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</si>
  <si>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</si>
  <si>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</si>
  <si>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</si>
  <si>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</si>
  <si>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</si>
  <si>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</si>
  <si>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</si>
  <si>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</si>
  <si>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</si>
  <si>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</si>
  <si>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</si>
  <si>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</si>
  <si>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</si>
  <si>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</si>
  <si>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</si>
  <si>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</si>
  <si>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</si>
  <si>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</si>
  <si>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</si>
  <si>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</si>
  <si>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</si>
  <si>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</si>
  <si>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</si>
  <si>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</si>
  <si>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</si>
  <si>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</si>
  <si>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</si>
  <si>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</si>
  <si>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</si>
  <si>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</si>
  <si>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</si>
  <si>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</si>
  <si>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</si>
  <si>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</si>
  <si>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</si>
  <si>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</si>
  <si>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</si>
  <si>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</si>
  <si>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</si>
  <si>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</si>
  <si>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</si>
  <si>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</si>
  <si>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</si>
  <si>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</si>
  <si>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</si>
  <si>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</si>
  <si>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</si>
  <si>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</si>
  <si>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</si>
  <si>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</si>
  <si>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</si>
  <si>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</si>
  <si>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</si>
  <si>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</si>
  <si>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</si>
  <si>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</si>
  <si>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</si>
  <si>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</si>
  <si>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</si>
  <si>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</si>
  <si>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</si>
  <si>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</si>
  <si>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</si>
  <si>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</si>
  <si>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</si>
  <si>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</si>
  <si>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</si>
  <si>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</si>
  <si>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</si>
  <si>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</si>
  <si>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</si>
  <si>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</si>
  <si>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</si>
  <si>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</si>
  <si>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</si>
  <si>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</si>
  <si>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福島県　会津美里町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</si>
  <si>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</si>
  <si>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</si>
  <si>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</si>
  <si>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</si>
  <si>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</si>
  <si>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</si>
  <si>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</si>
  <si>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</si>
  <si>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</si>
  <si>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</si>
  <si>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</si>
  <si>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法定耐用年数を超えた浄化槽はないが、計画的な付帯設備等の保守点検に取り組んでいる。</t>
    <phoneticPr fontId="4"/>
  </si>
  <si>
    <t>必要な保守、修理を計画的に実施し、維持管理費用の軽減が必要である。
更新等の財源確保のための検討が必要である。</t>
    <phoneticPr fontId="4"/>
  </si>
  <si>
    <t>非設置</t>
    <rPh sb="0" eb="1">
      <t>ヒ</t>
    </rPh>
    <rPh sb="1" eb="3">
      <t>セッチ</t>
    </rPh>
    <phoneticPr fontId="4"/>
  </si>
  <si>
    <t>収益的収支比率
維持管理経費を料金収入等で賄うことができている。
企業債現在高対事業規模比率
事業完了により、企業債残高は減少しているが、一般会計負担額の減少により比率が増加している。
経費回収率
使用料で回収すべき経費について、回収できている。
汚水処理原価
類似団体と比較して低い値となっている。
水洗化率
100％である。</t>
    <rPh sb="134" eb="136">
      <t>ルイジ</t>
    </rPh>
    <rPh sb="136" eb="138">
      <t>ダンタイ</t>
    </rPh>
    <rPh sb="139" eb="141">
      <t>ヒカク</t>
    </rPh>
    <rPh sb="143" eb="144">
      <t>ヒク</t>
    </rPh>
    <rPh sb="145" eb="146">
      <t>アタイ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</si>
</sst>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832976"/>
        <c:axId val="391833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832976"/>
        <c:axId val="391833368"/>
      </c:lineChart>
      <c:dateAx>
        <c:axId val="391832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833368"/>
        <c:crosses val="autoZero"/>
        <c:auto val="1"/>
        <c:lblOffset val="100"/>
        <c:baseTimeUnit val="years"/>
      </c:dateAx>
      <c:valAx>
        <c:axId val="391833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832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230128"/>
        <c:axId val="391230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58.06</c:v>
                </c:pt>
                <c:pt idx="2">
                  <c:v>59.08</c:v>
                </c:pt>
                <c:pt idx="3">
                  <c:v>58.25</c:v>
                </c:pt>
                <c:pt idx="4">
                  <c:v>61.55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230128"/>
        <c:axId val="391230520"/>
      </c:lineChart>
      <c:dateAx>
        <c:axId val="39123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230520"/>
        <c:crosses val="autoZero"/>
        <c:auto val="1"/>
        <c:lblOffset val="100"/>
        <c:baseTimeUnit val="years"/>
      </c:dateAx>
      <c:valAx>
        <c:axId val="391230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230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030448"/>
        <c:axId val="274030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77.25</c:v>
                </c:pt>
                <c:pt idx="1">
                  <c:v>75.790000000000006</c:v>
                </c:pt>
                <c:pt idx="2">
                  <c:v>77.12</c:v>
                </c:pt>
                <c:pt idx="3">
                  <c:v>68.150000000000006</c:v>
                </c:pt>
                <c:pt idx="4">
                  <c:v>67.489999999999995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030448"/>
        <c:axId val="274030840"/>
      </c:lineChart>
      <c:dateAx>
        <c:axId val="27403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4030840"/>
        <c:crosses val="autoZero"/>
        <c:auto val="1"/>
        <c:lblOffset val="100"/>
        <c:baseTimeUnit val="years"/>
      </c:dateAx>
      <c:valAx>
        <c:axId val="274030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4030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66.8</c:v>
                </c:pt>
                <c:pt idx="1">
                  <c:v>64.53</c:v>
                </c:pt>
                <c:pt idx="2">
                  <c:v>106.92</c:v>
                </c:pt>
                <c:pt idx="3">
                  <c:v>99.77</c:v>
                </c:pt>
                <c:pt idx="4">
                  <c:v>96.3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834544"/>
        <c:axId val="278732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834544"/>
        <c:axId val="278732504"/>
      </c:lineChart>
      <c:dateAx>
        <c:axId val="39183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8732504"/>
        <c:crosses val="autoZero"/>
        <c:auto val="1"/>
        <c:lblOffset val="100"/>
        <c:baseTimeUnit val="years"/>
      </c:dateAx>
      <c:valAx>
        <c:axId val="278732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83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733680"/>
        <c:axId val="278734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733680"/>
        <c:axId val="278734072"/>
      </c:lineChart>
      <c:dateAx>
        <c:axId val="278733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8734072"/>
        <c:crosses val="autoZero"/>
        <c:auto val="1"/>
        <c:lblOffset val="100"/>
        <c:baseTimeUnit val="years"/>
      </c:dateAx>
      <c:valAx>
        <c:axId val="278734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8733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17360"/>
        <c:axId val="400417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417360"/>
        <c:axId val="400417752"/>
      </c:lineChart>
      <c:dateAx>
        <c:axId val="40041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0417752"/>
        <c:crosses val="autoZero"/>
        <c:auto val="1"/>
        <c:lblOffset val="100"/>
        <c:baseTimeUnit val="years"/>
      </c:dateAx>
      <c:valAx>
        <c:axId val="400417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0417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841104"/>
        <c:axId val="367841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841104"/>
        <c:axId val="367841496"/>
      </c:lineChart>
      <c:dateAx>
        <c:axId val="367841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7841496"/>
        <c:crosses val="autoZero"/>
        <c:auto val="1"/>
        <c:lblOffset val="100"/>
        <c:baseTimeUnit val="years"/>
      </c:dateAx>
      <c:valAx>
        <c:axId val="367841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7841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112504"/>
        <c:axId val="39011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112504"/>
        <c:axId val="390112896"/>
      </c:lineChart>
      <c:dateAx>
        <c:axId val="390112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112896"/>
        <c:crosses val="autoZero"/>
        <c:auto val="1"/>
        <c:lblOffset val="100"/>
        <c:baseTimeUnit val="years"/>
      </c:dateAx>
      <c:valAx>
        <c:axId val="39011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112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937.26</c:v>
                </c:pt>
                <c:pt idx="1">
                  <c:v>1501.15</c:v>
                </c:pt>
                <c:pt idx="2">
                  <c:v>1258.98</c:v>
                </c:pt>
                <c:pt idx="3">
                  <c:v>1174.47</c:v>
                </c:pt>
                <c:pt idx="4">
                  <c:v>1209.53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863200"/>
        <c:axId val="393863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430.64</c:v>
                </c:pt>
                <c:pt idx="1">
                  <c:v>446.63</c:v>
                </c:pt>
                <c:pt idx="2">
                  <c:v>416.91</c:v>
                </c:pt>
                <c:pt idx="3">
                  <c:v>392.19</c:v>
                </c:pt>
                <c:pt idx="4">
                  <c:v>413.5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63200"/>
        <c:axId val="393863592"/>
      </c:lineChart>
      <c:dateAx>
        <c:axId val="393863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3863592"/>
        <c:crosses val="autoZero"/>
        <c:auto val="1"/>
        <c:lblOffset val="100"/>
        <c:baseTimeUnit val="years"/>
      </c:dateAx>
      <c:valAx>
        <c:axId val="393863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3863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56.92</c:v>
                </c:pt>
                <c:pt idx="1">
                  <c:v>55.25</c:v>
                </c:pt>
                <c:pt idx="2">
                  <c:v>55.92</c:v>
                </c:pt>
                <c:pt idx="3">
                  <c:v>52.21</c:v>
                </c:pt>
                <c:pt idx="4">
                  <c:v>93.65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840712"/>
        <c:axId val="39386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58.78</c:v>
                </c:pt>
                <c:pt idx="1">
                  <c:v>58.53</c:v>
                </c:pt>
                <c:pt idx="2">
                  <c:v>57.93</c:v>
                </c:pt>
                <c:pt idx="3">
                  <c:v>57.03</c:v>
                </c:pt>
                <c:pt idx="4">
                  <c:v>55.84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840712"/>
        <c:axId val="393864768"/>
      </c:lineChart>
      <c:dateAx>
        <c:axId val="367840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3864768"/>
        <c:crosses val="autoZero"/>
        <c:auto val="1"/>
        <c:lblOffset val="100"/>
        <c:baseTimeUnit val="years"/>
      </c:dateAx>
      <c:valAx>
        <c:axId val="39386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7840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282.38</c:v>
                </c:pt>
                <c:pt idx="1">
                  <c:v>301.29000000000002</c:v>
                </c:pt>
                <c:pt idx="2">
                  <c:v>334.39</c:v>
                </c:pt>
                <c:pt idx="3">
                  <c:v>362.99</c:v>
                </c:pt>
                <c:pt idx="4">
                  <c:v>200.61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812680"/>
        <c:axId val="35681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257.02999999999997</c:v>
                </c:pt>
                <c:pt idx="1">
                  <c:v>266.57</c:v>
                </c:pt>
                <c:pt idx="2">
                  <c:v>276.93</c:v>
                </c:pt>
                <c:pt idx="3">
                  <c:v>283.73</c:v>
                </c:pt>
                <c:pt idx="4">
                  <c:v>287.57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812680"/>
        <c:axId val="356813072"/>
      </c:lineChart>
      <c:dateAx>
        <c:axId val="356812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6813072"/>
        <c:crosses val="autoZero"/>
        <c:auto val="1"/>
        <c:lblOffset val="100"/>
        <c:baseTimeUnit val="years"/>
      </c:dateAx>
      <c:valAx>
        <c:axId val="35681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6812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Z1" zoomScaleNormal="100" workbookViewId="0">
      <selection activeCell="BL16" sqref="BL16:BZ44"/>
    </sheetView>
  </sheetViews>
  <sheetFormatPr defaultColWidth="2.6640625" defaultRowHeight="13.2"/>
  <cols>
    <col min="1" max="1" width="2.6640625" style="3" customWidth="1"/>
    <col min="2" max="62" width="3.77734375" style="3" customWidth="1"/>
    <col min="63" max="63" width="2.6640625" style="3"/>
    <col min="64" max="78" width="3.109375" style="3" customWidth="1"/>
    <col min="79" max="79" width="4.44140625" style="3" bestFit="1" customWidth="1"/>
    <col min="80" max="80" width="2.6640625" style="3"/>
    <col min="81" max="82" width="4.44140625" style="3" bestFit="1" customWidth="1"/>
    <col min="83" max="16384" width="2.6640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福島県　会津美里町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K3</v>
      </c>
      <c r="X8" s="72"/>
      <c r="Y8" s="72"/>
      <c r="Z8" s="72"/>
      <c r="AA8" s="72"/>
      <c r="AB8" s="72"/>
      <c r="AC8" s="72"/>
      <c r="AD8" s="73" t="s">
        <v>122</v>
      </c>
      <c r="AE8" s="73"/>
      <c r="AF8" s="73"/>
      <c r="AG8" s="73"/>
      <c r="AH8" s="73"/>
      <c r="AI8" s="73"/>
      <c r="AJ8" s="73"/>
      <c r="AK8" s="4"/>
      <c r="AL8" s="67">
        <f>データ!S6</f>
        <v>21132</v>
      </c>
      <c r="AM8" s="67"/>
      <c r="AN8" s="67"/>
      <c r="AO8" s="67"/>
      <c r="AP8" s="67"/>
      <c r="AQ8" s="67"/>
      <c r="AR8" s="67"/>
      <c r="AS8" s="67"/>
      <c r="AT8" s="66">
        <f>データ!T6</f>
        <v>276.33</v>
      </c>
      <c r="AU8" s="66"/>
      <c r="AV8" s="66"/>
      <c r="AW8" s="66"/>
      <c r="AX8" s="66"/>
      <c r="AY8" s="66"/>
      <c r="AZ8" s="66"/>
      <c r="BA8" s="66"/>
      <c r="BB8" s="66">
        <f>データ!U6</f>
        <v>76.47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1.57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3780</v>
      </c>
      <c r="AE10" s="67"/>
      <c r="AF10" s="67"/>
      <c r="AG10" s="67"/>
      <c r="AH10" s="67"/>
      <c r="AI10" s="67"/>
      <c r="AJ10" s="67"/>
      <c r="AK10" s="2"/>
      <c r="AL10" s="67">
        <f>データ!V6</f>
        <v>329</v>
      </c>
      <c r="AM10" s="67"/>
      <c r="AN10" s="67"/>
      <c r="AO10" s="67"/>
      <c r="AP10" s="67"/>
      <c r="AQ10" s="67"/>
      <c r="AR10" s="67"/>
      <c r="AS10" s="67"/>
      <c r="AT10" s="66">
        <f>データ!W6</f>
        <v>0.46</v>
      </c>
      <c r="AU10" s="66"/>
      <c r="AV10" s="66"/>
      <c r="AW10" s="66"/>
      <c r="AX10" s="66"/>
      <c r="AY10" s="66"/>
      <c r="AZ10" s="66"/>
      <c r="BA10" s="66"/>
      <c r="BB10" s="66">
        <f>データ!X6</f>
        <v>715.22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123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120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121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【346.13】</v>
      </c>
      <c r="I86" s="26" t="str">
        <f>データ!CA6</f>
        <v>【59.83】</v>
      </c>
      <c r="J86" s="26" t="str">
        <f>データ!CL6</f>
        <v>【268.69】</v>
      </c>
      <c r="K86" s="26" t="str">
        <f>データ!CW6</f>
        <v>【61.71】</v>
      </c>
      <c r="L86" s="26" t="str">
        <f>データ!DH6</f>
        <v>【75.78】</v>
      </c>
      <c r="M86" s="26" t="s">
        <v>55</v>
      </c>
      <c r="N86" s="26" t="s">
        <v>55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ColWidth="9" defaultRowHeight="13.2"/>
  <cols>
    <col min="1" max="1" width="9" style="3"/>
    <col min="2" max="144" width="11.88671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36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5" s="36" customFormat="1">
      <c r="A6" s="28" t="s">
        <v>107</v>
      </c>
      <c r="B6" s="33">
        <f>B7</f>
        <v>2016</v>
      </c>
      <c r="C6" s="33">
        <f t="shared" ref="C6:X6" si="3">C7</f>
        <v>74471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福島県　会津美里町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1.57</v>
      </c>
      <c r="Q6" s="34">
        <f t="shared" si="3"/>
        <v>100</v>
      </c>
      <c r="R6" s="34">
        <f t="shared" si="3"/>
        <v>3780</v>
      </c>
      <c r="S6" s="34">
        <f t="shared" si="3"/>
        <v>21132</v>
      </c>
      <c r="T6" s="34">
        <f t="shared" si="3"/>
        <v>276.33</v>
      </c>
      <c r="U6" s="34">
        <f t="shared" si="3"/>
        <v>76.47</v>
      </c>
      <c r="V6" s="34">
        <f t="shared" si="3"/>
        <v>329</v>
      </c>
      <c r="W6" s="34">
        <f t="shared" si="3"/>
        <v>0.46</v>
      </c>
      <c r="X6" s="34">
        <f t="shared" si="3"/>
        <v>715.22</v>
      </c>
      <c r="Y6" s="35">
        <f>IF(Y7="",NA(),Y7)</f>
        <v>66.8</v>
      </c>
      <c r="Z6" s="35">
        <f t="shared" ref="Z6:AH6" si="4">IF(Z7="",NA(),Z7)</f>
        <v>64.53</v>
      </c>
      <c r="AA6" s="35">
        <f t="shared" si="4"/>
        <v>106.92</v>
      </c>
      <c r="AB6" s="35">
        <f t="shared" si="4"/>
        <v>99.77</v>
      </c>
      <c r="AC6" s="35">
        <f t="shared" si="4"/>
        <v>96.3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937.26</v>
      </c>
      <c r="BG6" s="35">
        <f t="shared" ref="BG6:BO6" si="7">IF(BG7="",NA(),BG7)</f>
        <v>1501.15</v>
      </c>
      <c r="BH6" s="35">
        <f t="shared" si="7"/>
        <v>1258.98</v>
      </c>
      <c r="BI6" s="35">
        <f t="shared" si="7"/>
        <v>1174.47</v>
      </c>
      <c r="BJ6" s="35">
        <f t="shared" si="7"/>
        <v>1209.53</v>
      </c>
      <c r="BK6" s="35">
        <f t="shared" si="7"/>
        <v>430.64</v>
      </c>
      <c r="BL6" s="35">
        <f t="shared" si="7"/>
        <v>446.63</v>
      </c>
      <c r="BM6" s="35">
        <f t="shared" si="7"/>
        <v>416.91</v>
      </c>
      <c r="BN6" s="35">
        <f t="shared" si="7"/>
        <v>392.19</v>
      </c>
      <c r="BO6" s="35">
        <f t="shared" si="7"/>
        <v>413.5</v>
      </c>
      <c r="BP6" s="34" t="str">
        <f>IF(BP7="","",IF(BP7="-","【-】","【"&amp;SUBSTITUTE(TEXT(BP7,"#,##0.00"),"-","△")&amp;"】"))</f>
        <v>【346.13】</v>
      </c>
      <c r="BQ6" s="35">
        <f>IF(BQ7="",NA(),BQ7)</f>
        <v>56.92</v>
      </c>
      <c r="BR6" s="35">
        <f t="shared" ref="BR6:BZ6" si="8">IF(BR7="",NA(),BR7)</f>
        <v>55.25</v>
      </c>
      <c r="BS6" s="35">
        <f t="shared" si="8"/>
        <v>55.92</v>
      </c>
      <c r="BT6" s="35">
        <f t="shared" si="8"/>
        <v>52.21</v>
      </c>
      <c r="BU6" s="35">
        <f t="shared" si="8"/>
        <v>93.65</v>
      </c>
      <c r="BV6" s="35">
        <f t="shared" si="8"/>
        <v>58.78</v>
      </c>
      <c r="BW6" s="35">
        <f t="shared" si="8"/>
        <v>58.53</v>
      </c>
      <c r="BX6" s="35">
        <f t="shared" si="8"/>
        <v>57.93</v>
      </c>
      <c r="BY6" s="35">
        <f t="shared" si="8"/>
        <v>57.03</v>
      </c>
      <c r="BZ6" s="35">
        <f t="shared" si="8"/>
        <v>55.84</v>
      </c>
      <c r="CA6" s="34" t="str">
        <f>IF(CA7="","",IF(CA7="-","【-】","【"&amp;SUBSTITUTE(TEXT(CA7,"#,##0.00"),"-","△")&amp;"】"))</f>
        <v>【59.83】</v>
      </c>
      <c r="CB6" s="35">
        <f>IF(CB7="",NA(),CB7)</f>
        <v>282.38</v>
      </c>
      <c r="CC6" s="35">
        <f t="shared" ref="CC6:CK6" si="9">IF(CC7="",NA(),CC7)</f>
        <v>301.29000000000002</v>
      </c>
      <c r="CD6" s="35">
        <f t="shared" si="9"/>
        <v>334.39</v>
      </c>
      <c r="CE6" s="35">
        <f t="shared" si="9"/>
        <v>362.99</v>
      </c>
      <c r="CF6" s="35">
        <f t="shared" si="9"/>
        <v>200.61</v>
      </c>
      <c r="CG6" s="35">
        <f t="shared" si="9"/>
        <v>257.02999999999997</v>
      </c>
      <c r="CH6" s="35">
        <f t="shared" si="9"/>
        <v>266.57</v>
      </c>
      <c r="CI6" s="35">
        <f t="shared" si="9"/>
        <v>276.93</v>
      </c>
      <c r="CJ6" s="35">
        <f t="shared" si="9"/>
        <v>283.73</v>
      </c>
      <c r="CK6" s="35">
        <f t="shared" si="9"/>
        <v>287.57</v>
      </c>
      <c r="CL6" s="34" t="str">
        <f>IF(CL7="","",IF(CL7="-","【-】","【"&amp;SUBSTITUTE(TEXT(CL7,"#,##0.00"),"-","△")&amp;"】"))</f>
        <v>【268.69】</v>
      </c>
      <c r="CM6" s="35">
        <f>IF(CM7="",NA(),CM7)</f>
        <v>100</v>
      </c>
      <c r="CN6" s="35">
        <f t="shared" ref="CN6:CV6" si="10">IF(CN7="",NA(),CN7)</f>
        <v>100</v>
      </c>
      <c r="CO6" s="35">
        <f t="shared" si="10"/>
        <v>100</v>
      </c>
      <c r="CP6" s="35">
        <f t="shared" si="10"/>
        <v>100</v>
      </c>
      <c r="CQ6" s="35">
        <f t="shared" si="10"/>
        <v>100</v>
      </c>
      <c r="CR6" s="35">
        <f t="shared" si="10"/>
        <v>61.93</v>
      </c>
      <c r="CS6" s="35">
        <f t="shared" si="10"/>
        <v>58.06</v>
      </c>
      <c r="CT6" s="35">
        <f t="shared" si="10"/>
        <v>59.08</v>
      </c>
      <c r="CU6" s="35">
        <f t="shared" si="10"/>
        <v>58.25</v>
      </c>
      <c r="CV6" s="35">
        <f t="shared" si="10"/>
        <v>61.55</v>
      </c>
      <c r="CW6" s="34" t="str">
        <f>IF(CW7="","",IF(CW7="-","【-】","【"&amp;SUBSTITUTE(TEXT(CW7,"#,##0.00"),"-","△")&amp;"】"))</f>
        <v>【61.71】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77.25</v>
      </c>
      <c r="DD6" s="35">
        <f t="shared" si="11"/>
        <v>75.790000000000006</v>
      </c>
      <c r="DE6" s="35">
        <f t="shared" si="11"/>
        <v>77.12</v>
      </c>
      <c r="DF6" s="35">
        <f t="shared" si="11"/>
        <v>68.150000000000006</v>
      </c>
      <c r="DG6" s="35">
        <f t="shared" si="11"/>
        <v>67.489999999999995</v>
      </c>
      <c r="DH6" s="34" t="str">
        <f>IF(DH7="","",IF(DH7="-","【-】","【"&amp;SUBSTITUTE(TEXT(DH7,"#,##0.00"),"-","△")&amp;"】"))</f>
        <v>【75.78】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>
      <c r="A7" s="28"/>
      <c r="B7" s="37">
        <v>2016</v>
      </c>
      <c r="C7" s="37">
        <v>74471</v>
      </c>
      <c r="D7" s="37">
        <v>47</v>
      </c>
      <c r="E7" s="37">
        <v>18</v>
      </c>
      <c r="F7" s="37">
        <v>0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/>
      <c r="N7" s="38" t="s">
        <v>113</v>
      </c>
      <c r="O7" s="38" t="s">
        <v>114</v>
      </c>
      <c r="P7" s="38">
        <v>1.57</v>
      </c>
      <c r="Q7" s="38">
        <v>100</v>
      </c>
      <c r="R7" s="38">
        <v>3780</v>
      </c>
      <c r="S7" s="38">
        <v>21132</v>
      </c>
      <c r="T7" s="38">
        <v>276.33</v>
      </c>
      <c r="U7" s="38">
        <v>76.47</v>
      </c>
      <c r="V7" s="38">
        <v>329</v>
      </c>
      <c r="W7" s="38">
        <v>0.46</v>
      </c>
      <c r="X7" s="38">
        <v>715.22</v>
      </c>
      <c r="Y7" s="38">
        <v>66.8</v>
      </c>
      <c r="Z7" s="38">
        <v>64.53</v>
      </c>
      <c r="AA7" s="38">
        <v>106.92</v>
      </c>
      <c r="AB7" s="38">
        <v>99.77</v>
      </c>
      <c r="AC7" s="38">
        <v>96.3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937.26</v>
      </c>
      <c r="BG7" s="38">
        <v>1501.15</v>
      </c>
      <c r="BH7" s="38">
        <v>1258.98</v>
      </c>
      <c r="BI7" s="38">
        <v>1174.47</v>
      </c>
      <c r="BJ7" s="38">
        <v>1209.53</v>
      </c>
      <c r="BK7" s="38">
        <v>430.64</v>
      </c>
      <c r="BL7" s="38">
        <v>446.63</v>
      </c>
      <c r="BM7" s="38">
        <v>416.91</v>
      </c>
      <c r="BN7" s="38">
        <v>392.19</v>
      </c>
      <c r="BO7" s="38">
        <v>413.5</v>
      </c>
      <c r="BP7" s="38">
        <v>346.13</v>
      </c>
      <c r="BQ7" s="38">
        <v>56.92</v>
      </c>
      <c r="BR7" s="38">
        <v>55.25</v>
      </c>
      <c r="BS7" s="38">
        <v>55.92</v>
      </c>
      <c r="BT7" s="38">
        <v>52.21</v>
      </c>
      <c r="BU7" s="38">
        <v>93.65</v>
      </c>
      <c r="BV7" s="38">
        <v>58.78</v>
      </c>
      <c r="BW7" s="38">
        <v>58.53</v>
      </c>
      <c r="BX7" s="38">
        <v>57.93</v>
      </c>
      <c r="BY7" s="38">
        <v>57.03</v>
      </c>
      <c r="BZ7" s="38">
        <v>55.84</v>
      </c>
      <c r="CA7" s="38">
        <v>59.83</v>
      </c>
      <c r="CB7" s="38">
        <v>282.38</v>
      </c>
      <c r="CC7" s="38">
        <v>301.29000000000002</v>
      </c>
      <c r="CD7" s="38">
        <v>334.39</v>
      </c>
      <c r="CE7" s="38">
        <v>362.99</v>
      </c>
      <c r="CF7" s="38">
        <v>200.61</v>
      </c>
      <c r="CG7" s="38">
        <v>257.02999999999997</v>
      </c>
      <c r="CH7" s="38">
        <v>266.57</v>
      </c>
      <c r="CI7" s="38">
        <v>276.93</v>
      </c>
      <c r="CJ7" s="38">
        <v>283.73</v>
      </c>
      <c r="CK7" s="38">
        <v>287.57</v>
      </c>
      <c r="CL7" s="38">
        <v>268.69</v>
      </c>
      <c r="CM7" s="38">
        <v>100</v>
      </c>
      <c r="CN7" s="38">
        <v>100</v>
      </c>
      <c r="CO7" s="38">
        <v>100</v>
      </c>
      <c r="CP7" s="38">
        <v>100</v>
      </c>
      <c r="CQ7" s="38">
        <v>100</v>
      </c>
      <c r="CR7" s="38">
        <v>61.93</v>
      </c>
      <c r="CS7" s="38">
        <v>58.06</v>
      </c>
      <c r="CT7" s="38">
        <v>59.08</v>
      </c>
      <c r="CU7" s="38">
        <v>58.25</v>
      </c>
      <c r="CV7" s="38">
        <v>61.55</v>
      </c>
      <c r="CW7" s="38">
        <v>61.71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77.25</v>
      </c>
      <c r="DD7" s="38">
        <v>75.790000000000006</v>
      </c>
      <c r="DE7" s="38">
        <v>77.12</v>
      </c>
      <c r="DF7" s="38">
        <v>68.150000000000006</v>
      </c>
      <c r="DG7" s="38">
        <v>67.489999999999995</v>
      </c>
      <c r="DH7" s="38">
        <v>75.78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113</v>
      </c>
      <c r="EF7" s="38" t="s">
        <v>113</v>
      </c>
      <c r="EG7" s="38" t="s">
        <v>113</v>
      </c>
      <c r="EH7" s="38" t="s">
        <v>113</v>
      </c>
      <c r="EI7" s="38" t="s">
        <v>113</v>
      </c>
      <c r="EJ7" s="38" t="s">
        <v>113</v>
      </c>
      <c r="EK7" s="38" t="s">
        <v>113</v>
      </c>
      <c r="EL7" s="38" t="s">
        <v>113</v>
      </c>
      <c r="EM7" s="38" t="s">
        <v>113</v>
      </c>
      <c r="EN7" s="38" t="s">
        <v>113</v>
      </c>
      <c r="EO7" s="38" t="s">
        <v>113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佐藤 周</cp:lastModifiedBy>
  <cp:lastPrinted>2018-02-07T06:24:04Z</cp:lastPrinted>
  <dcterms:created xsi:type="dcterms:W3CDTF">2017-12-25T02:39:43Z</dcterms:created>
  <dcterms:modified xsi:type="dcterms:W3CDTF">2018-02-07T06:24:07Z</dcterms:modified>
  <cp:category/>
</cp:coreProperties>
</file>