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<sst xmlns="http://schemas.openxmlformats.org/spreadsheetml/2006/main" count="240" uniqueCount="126">
  <si>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</si>
  <si>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</si>
  <si>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</si>
  <si>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</si>
  <si>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</si>
  <si>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</si>
  <si>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</si>
  <si>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</si>
  <si>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</si>
  <si>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</si>
  <si>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</si>
  <si>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</si>
  <si>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</si>
  <si>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</si>
  <si>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</si>
  <si>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</si>
  <si>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</si>
  <si>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</si>
  <si>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</si>
  <si>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</si>
  <si>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</si>
  <si>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</si>
  <si>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</si>
  <si>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</si>
  <si>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</si>
  <si>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</si>
  <si>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</si>
  <si>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</si>
  <si>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</si>
  <si>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</si>
  <si>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</si>
  <si>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</si>
  <si>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</si>
  <si>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</si>
  <si>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</si>
  <si>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</si>
  <si>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</si>
  <si>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</si>
  <si>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</si>
  <si>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</si>
  <si>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</si>
  <si>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</si>
  <si>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</si>
  <si>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</si>
  <si>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</si>
  <si>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</si>
  <si>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</si>
  <si>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</si>
  <si>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</si>
  <si>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</si>
  <si>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</si>
  <si>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</si>
  <si>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</si>
  <si>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</si>
  <si>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</si>
  <si>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</si>
  <si>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</si>
  <si>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</si>
  <si>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</si>
  <si>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</si>
  <si>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</si>
  <si>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</si>
  <si>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</si>
  <si>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</si>
  <si>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</si>
  <si>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</si>
  <si>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</si>
  <si>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</si>
  <si>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</si>
  <si>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</si>
  <si>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</si>
  <si>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</si>
  <si>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</si>
  <si>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</si>
  <si>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</si>
  <si>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</si>
  <si>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</si>
  <si>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</si>
  <si>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</si>
  <si>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</si>
  <si>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</si>
  <si>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</si>
  <si>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</si>
  <si>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</si>
  <si>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</si>
  <si>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</si>
  <si>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</si>
  <si>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</si>
  <si>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</si>
  <si>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</si>
  <si>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</si>
  <si>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</si>
  <si>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</si>
  <si>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</si>
  <si>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</si>
  <si>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</si>
  <si>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</si>
  <si>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</si>
  <si>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</si>
  <si>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</si>
  <si>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</si>
  <si>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</si>
  <si>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</si>
  <si>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</si>
  <si>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</si>
  <si>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</si>
  <si>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</si>
  <si>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</si>
  <si>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</si>
  <si>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</si>
  <si>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玉川村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</si>
  <si>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</si>
  <si>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</si>
  <si>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</si>
  <si>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</si>
  <si>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</si>
  <si>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</si>
  <si>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</si>
  <si>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</si>
  <si>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</si>
  <si>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</si>
  <si>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</si>
  <si>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供用開始から20年ほどであり、大部分の管渠においては法定耐用年数に達していない。そのため、管渠の更新計画はない。しかし、施設に関しては計画を策定し、更新等の検討をしていくべきである。</t>
    <rPh sb="1" eb="3">
      <t>キョウヨウ</t>
    </rPh>
    <rPh sb="3" eb="5">
      <t>カイシ</t>
    </rPh>
    <rPh sb="9" eb="10">
      <t>ネン</t>
    </rPh>
    <rPh sb="16" eb="19">
      <t>ダイブブン</t>
    </rPh>
    <rPh sb="20" eb="22">
      <t>カンキョ</t>
    </rPh>
    <rPh sb="27" eb="29">
      <t>ホウテイ</t>
    </rPh>
    <rPh sb="29" eb="31">
      <t>タイヨウ</t>
    </rPh>
    <rPh sb="31" eb="33">
      <t>ネンスウ</t>
    </rPh>
    <rPh sb="34" eb="35">
      <t>タッ</t>
    </rPh>
    <rPh sb="46" eb="48">
      <t>カンキョ</t>
    </rPh>
    <rPh sb="49" eb="51">
      <t>コウシン</t>
    </rPh>
    <rPh sb="51" eb="53">
      <t>ケイカク</t>
    </rPh>
    <rPh sb="61" eb="63">
      <t>シセツ</t>
    </rPh>
    <rPh sb="64" eb="65">
      <t>カン</t>
    </rPh>
    <rPh sb="68" eb="70">
      <t>ケイカク</t>
    </rPh>
    <rPh sb="71" eb="73">
      <t>サクテイ</t>
    </rPh>
    <rPh sb="75" eb="77">
      <t>コウシン</t>
    </rPh>
    <rPh sb="77" eb="78">
      <t>トウ</t>
    </rPh>
    <rPh sb="79" eb="81">
      <t>ケントウ</t>
    </rPh>
    <phoneticPr fontId="4"/>
  </si>
  <si>
    <t>　一般会計からの繰入に頼った経営をしており、経営状況が良いとはいえないため、経営の改善、料金体系の見直し等対策をしながら運営していかなければならない。また、安定した収入を得られるよう加入促進をしていきたい。
　今後は、固定資産台帳の整備と法適化へ向けた準備をしていきたい。現在進行中の新規地区の供用へ向け経営の安定化を図っていきたい。</t>
    <rPh sb="1" eb="3">
      <t>イッパン</t>
    </rPh>
    <rPh sb="3" eb="5">
      <t>カイケイ</t>
    </rPh>
    <rPh sb="8" eb="10">
      <t>クリイレ</t>
    </rPh>
    <rPh sb="11" eb="12">
      <t>タヨ</t>
    </rPh>
    <rPh sb="14" eb="16">
      <t>ケイエイ</t>
    </rPh>
    <rPh sb="22" eb="24">
      <t>ケイエイ</t>
    </rPh>
    <rPh sb="24" eb="26">
      <t>ジョウキョウ</t>
    </rPh>
    <rPh sb="27" eb="28">
      <t>ヨ</t>
    </rPh>
    <rPh sb="38" eb="40">
      <t>ケイエイ</t>
    </rPh>
    <rPh sb="41" eb="43">
      <t>カイゼン</t>
    </rPh>
    <rPh sb="44" eb="46">
      <t>リョウキン</t>
    </rPh>
    <rPh sb="46" eb="48">
      <t>タイケイ</t>
    </rPh>
    <rPh sb="49" eb="51">
      <t>ミナオ</t>
    </rPh>
    <rPh sb="52" eb="53">
      <t>トウ</t>
    </rPh>
    <rPh sb="53" eb="55">
      <t>タイサク</t>
    </rPh>
    <rPh sb="60" eb="62">
      <t>ウンエイ</t>
    </rPh>
    <rPh sb="78" eb="80">
      <t>アンテイ</t>
    </rPh>
    <rPh sb="82" eb="84">
      <t>シュウニュウ</t>
    </rPh>
    <rPh sb="85" eb="86">
      <t>エ</t>
    </rPh>
    <rPh sb="91" eb="93">
      <t>カニュウ</t>
    </rPh>
    <rPh sb="93" eb="95">
      <t>ソクシン</t>
    </rPh>
    <rPh sb="105" eb="107">
      <t>コンゴ</t>
    </rPh>
    <rPh sb="109" eb="111">
      <t>コテイ</t>
    </rPh>
    <rPh sb="111" eb="113">
      <t>シサン</t>
    </rPh>
    <rPh sb="113" eb="115">
      <t>ダイチョウ</t>
    </rPh>
    <rPh sb="116" eb="118">
      <t>セイビ</t>
    </rPh>
    <rPh sb="119" eb="120">
      <t>ホウ</t>
    </rPh>
    <rPh sb="120" eb="121">
      <t>テキ</t>
    </rPh>
    <rPh sb="121" eb="122">
      <t>カ</t>
    </rPh>
    <rPh sb="123" eb="124">
      <t>ム</t>
    </rPh>
    <rPh sb="126" eb="128">
      <t>ジュンビ</t>
    </rPh>
    <rPh sb="136" eb="138">
      <t>ゲンザイ</t>
    </rPh>
    <rPh sb="138" eb="141">
      <t>シンコウチュウ</t>
    </rPh>
    <rPh sb="142" eb="144">
      <t>シンキ</t>
    </rPh>
    <rPh sb="144" eb="146">
      <t>チク</t>
    </rPh>
    <rPh sb="147" eb="149">
      <t>キョウヨウ</t>
    </rPh>
    <rPh sb="150" eb="151">
      <t>ム</t>
    </rPh>
    <rPh sb="152" eb="154">
      <t>ケイエイ</t>
    </rPh>
    <rPh sb="155" eb="158">
      <t>アンテイカ</t>
    </rPh>
    <rPh sb="159" eb="160">
      <t>ハカ</t>
    </rPh>
    <phoneticPr fontId="4"/>
  </si>
  <si>
    <t xml:space="preserve"> 収支比率を見ると100％を超えており、黒字での経営ができている。債務残高も年々減少しており経営としては良い傾向にあるように感じられる。しかし、普及率が約41％と低いこともあり、今後はその改善に力を入れる必要がある。今、新規地区が進行しているため、供用が開始されれば普及率の向上にもつながるものと考えられるが、それに係る建設投資額が大きいため、料金の見直しも検討していかなければならない。
　施設利用率が類似団体平均及び全国平均に比べ低い状況である。施設の状態を鑑みながら加入促進に努めたい。</t>
    <rPh sb="1" eb="3">
      <t>シュウシ</t>
    </rPh>
    <rPh sb="3" eb="5">
      <t>ヒリツ</t>
    </rPh>
    <rPh sb="6" eb="7">
      <t>ミ</t>
    </rPh>
    <rPh sb="14" eb="15">
      <t>コ</t>
    </rPh>
    <rPh sb="20" eb="22">
      <t>クロジ</t>
    </rPh>
    <rPh sb="24" eb="26">
      <t>ケイエイ</t>
    </rPh>
    <rPh sb="33" eb="35">
      <t>サイム</t>
    </rPh>
    <rPh sb="35" eb="37">
      <t>ザンダカ</t>
    </rPh>
    <rPh sb="38" eb="40">
      <t>ネンネン</t>
    </rPh>
    <rPh sb="40" eb="42">
      <t>ゲンショウ</t>
    </rPh>
    <rPh sb="46" eb="48">
      <t>ケイエイ</t>
    </rPh>
    <rPh sb="52" eb="53">
      <t>ヨ</t>
    </rPh>
    <rPh sb="54" eb="56">
      <t>ケイコウ</t>
    </rPh>
    <rPh sb="62" eb="63">
      <t>カン</t>
    </rPh>
    <rPh sb="72" eb="74">
      <t>フキュウ</t>
    </rPh>
    <rPh sb="74" eb="75">
      <t>リツ</t>
    </rPh>
    <rPh sb="76" eb="77">
      <t>ヤク</t>
    </rPh>
    <rPh sb="81" eb="82">
      <t>ヒク</t>
    </rPh>
    <rPh sb="89" eb="91">
      <t>コンゴ</t>
    </rPh>
    <rPh sb="94" eb="96">
      <t>カイゼン</t>
    </rPh>
    <rPh sb="97" eb="98">
      <t>チカラ</t>
    </rPh>
    <rPh sb="99" eb="100">
      <t>イ</t>
    </rPh>
    <rPh sb="102" eb="104">
      <t>ヒツヨウ</t>
    </rPh>
    <rPh sb="108" eb="109">
      <t>イマ</t>
    </rPh>
    <rPh sb="110" eb="112">
      <t>シンキ</t>
    </rPh>
    <rPh sb="112" eb="114">
      <t>チク</t>
    </rPh>
    <rPh sb="115" eb="117">
      <t>シンコウ</t>
    </rPh>
    <rPh sb="124" eb="126">
      <t>キョウヨウ</t>
    </rPh>
    <rPh sb="127" eb="129">
      <t>カイシ</t>
    </rPh>
    <rPh sb="133" eb="135">
      <t>フキュウ</t>
    </rPh>
    <rPh sb="135" eb="136">
      <t>リツ</t>
    </rPh>
    <rPh sb="137" eb="139">
      <t>コウジョウ</t>
    </rPh>
    <rPh sb="148" eb="149">
      <t>カンガ</t>
    </rPh>
    <rPh sb="158" eb="159">
      <t>カカ</t>
    </rPh>
    <rPh sb="160" eb="162">
      <t>ケンセツ</t>
    </rPh>
    <rPh sb="162" eb="164">
      <t>トウシ</t>
    </rPh>
    <rPh sb="164" eb="165">
      <t>ガク</t>
    </rPh>
    <rPh sb="166" eb="167">
      <t>オオ</t>
    </rPh>
    <rPh sb="172" eb="174">
      <t>リョウキン</t>
    </rPh>
    <rPh sb="175" eb="177">
      <t>ミナオ</t>
    </rPh>
    <rPh sb="179" eb="181">
      <t>ケントウ</t>
    </rPh>
    <rPh sb="196" eb="198">
      <t>シセツ</t>
    </rPh>
    <rPh sb="198" eb="201">
      <t>リヨウリツ</t>
    </rPh>
    <rPh sb="202" eb="204">
      <t>ルイジ</t>
    </rPh>
    <rPh sb="204" eb="206">
      <t>ダンタイ</t>
    </rPh>
    <rPh sb="206" eb="208">
      <t>ヘイキン</t>
    </rPh>
    <rPh sb="208" eb="209">
      <t>オヨ</t>
    </rPh>
    <rPh sb="210" eb="212">
      <t>ゼンコク</t>
    </rPh>
    <rPh sb="212" eb="214">
      <t>ヘイキン</t>
    </rPh>
    <rPh sb="215" eb="216">
      <t>クラ</t>
    </rPh>
    <rPh sb="217" eb="218">
      <t>ヒク</t>
    </rPh>
    <rPh sb="219" eb="221">
      <t>ジョウキョウ</t>
    </rPh>
    <rPh sb="225" eb="227">
      <t>シセツ</t>
    </rPh>
    <rPh sb="228" eb="230">
      <t>ジョウタイ</t>
    </rPh>
    <rPh sb="231" eb="232">
      <t>カンガ</t>
    </rPh>
    <rPh sb="236" eb="238">
      <t>カニュウ</t>
    </rPh>
    <rPh sb="238" eb="240">
      <t>ソクシン</t>
    </rPh>
    <rPh sb="241" eb="242">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</si>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</sst>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0.88</c:v>
                </c:pt>
                <c:pt idx="1">
                  <c:v>0.44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9164672"/>
        <c:axId val="49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164672"/>
        <c:axId val="49167744"/>
      </c:lineChart>
      <c:dateAx>
        <c:axId val="49164672"/>
        <c:scaling>
          <c:orientation val="minMax"/>
        </c:scaling>
        <c:delete val="1"/>
        <c:axPos val="b"/>
        <c:numFmt formatCode="ge" sourceLinked="1"/>
        <c:majorTickMark val="none"/>
        <c:minorTickMark val="none"/>
        <c:tickLblPos val="none"/>
        <c:crossAx val="49167744"/>
        <c:crosses val="autoZero"/>
        <c:auto val="1"/>
        <c:lblOffset val="100"/>
        <c:baseTimeUnit val="years"/>
      </c:dateAx>
      <c:valAx>
        <c:axId val="49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39.04</c:v>
                </c:pt>
                <c:pt idx="1">
                  <c:v>39.04</c:v>
                </c:pt>
                <c:pt idx="2">
                  <c:v>39.04</c:v>
                </c:pt>
                <c:pt idx="3">
                  <c:v>39.04</c:v>
                </c:pt>
                <c:pt idx="4">
                  <c:v>39.04</c:v>
                </c:pt>
              </c:numCache>
            </c:numRef>
          </c:val>
        </c:ser>
        <c:dLbls>
          <c:showLegendKey val="0"/>
          <c:showVal val="0"/>
          <c:showCatName val="0"/>
          <c:showSerName val="0"/>
          <c:showPercent val="0"/>
          <c:showBubbleSize val="0"/>
        </c:dLbls>
        <c:gapWidth val="150"/>
        <c:axId val="145508992"/>
        <c:axId val="1455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45508992"/>
        <c:axId val="145580800"/>
      </c:lineChart>
      <c:dateAx>
        <c:axId val="145508992"/>
        <c:scaling>
          <c:orientation val="minMax"/>
        </c:scaling>
        <c:delete val="1"/>
        <c:axPos val="b"/>
        <c:numFmt formatCode="ge" sourceLinked="1"/>
        <c:majorTickMark val="none"/>
        <c:minorTickMark val="none"/>
        <c:tickLblPos val="none"/>
        <c:crossAx val="145580800"/>
        <c:crosses val="autoZero"/>
        <c:auto val="1"/>
        <c:lblOffset val="100"/>
        <c:baseTimeUnit val="years"/>
      </c:dateAx>
      <c:valAx>
        <c:axId val="145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84.89</c:v>
                </c:pt>
                <c:pt idx="1">
                  <c:v>90.04</c:v>
                </c:pt>
                <c:pt idx="2">
                  <c:v>88.76</c:v>
                </c:pt>
                <c:pt idx="3">
                  <c:v>83.7</c:v>
                </c:pt>
                <c:pt idx="4">
                  <c:v>83.94</c:v>
                </c:pt>
              </c:numCache>
            </c:numRef>
          </c:val>
        </c:ser>
        <c:dLbls>
          <c:showLegendKey val="0"/>
          <c:showVal val="0"/>
          <c:showCatName val="0"/>
          <c:showSerName val="0"/>
          <c:showPercent val="0"/>
          <c:showBubbleSize val="0"/>
        </c:dLbls>
        <c:gapWidth val="150"/>
        <c:axId val="150713856"/>
        <c:axId val="7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50713856"/>
        <c:axId val="72205056"/>
      </c:lineChart>
      <c:dateAx>
        <c:axId val="150713856"/>
        <c:scaling>
          <c:orientation val="minMax"/>
        </c:scaling>
        <c:delete val="1"/>
        <c:axPos val="b"/>
        <c:numFmt formatCode="ge" sourceLinked="1"/>
        <c:majorTickMark val="none"/>
        <c:minorTickMark val="none"/>
        <c:tickLblPos val="none"/>
        <c:crossAx val="72205056"/>
        <c:crosses val="autoZero"/>
        <c:auto val="1"/>
        <c:lblOffset val="100"/>
        <c:baseTimeUnit val="years"/>
      </c:dateAx>
      <c:valAx>
        <c:axId val="7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40.840000000000003</c:v>
                </c:pt>
                <c:pt idx="1">
                  <c:v>34.36</c:v>
                </c:pt>
                <c:pt idx="2">
                  <c:v>48.38</c:v>
                </c:pt>
                <c:pt idx="3">
                  <c:v>42.81</c:v>
                </c:pt>
                <c:pt idx="4">
                  <c:v>102.15</c:v>
                </c:pt>
              </c:numCache>
            </c:numRef>
          </c:val>
        </c:ser>
        <c:dLbls>
          <c:showLegendKey val="0"/>
          <c:showVal val="0"/>
          <c:showCatName val="0"/>
          <c:showSerName val="0"/>
          <c:showPercent val="0"/>
          <c:showBubbleSize val="0"/>
        </c:dLbls>
        <c:gapWidth val="150"/>
        <c:axId val="49238016"/>
        <c:axId val="49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38016"/>
        <c:axId val="49240320"/>
      </c:lineChart>
      <c:dateAx>
        <c:axId val="49238016"/>
        <c:scaling>
          <c:orientation val="minMax"/>
        </c:scaling>
        <c:delete val="1"/>
        <c:axPos val="b"/>
        <c:numFmt formatCode="ge" sourceLinked="1"/>
        <c:majorTickMark val="none"/>
        <c:minorTickMark val="none"/>
        <c:tickLblPos val="none"/>
        <c:crossAx val="49240320"/>
        <c:crosses val="autoZero"/>
        <c:auto val="1"/>
        <c:lblOffset val="100"/>
        <c:baseTimeUnit val="years"/>
      </c:dateAx>
      <c:valAx>
        <c:axId val="492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5040"/>
        <c:axId val="72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5040"/>
        <c:axId val="72139520"/>
      </c:lineChart>
      <c:dateAx>
        <c:axId val="72135040"/>
        <c:scaling>
          <c:orientation val="minMax"/>
        </c:scaling>
        <c:delete val="1"/>
        <c:axPos val="b"/>
        <c:numFmt formatCode="ge" sourceLinked="1"/>
        <c:majorTickMark val="none"/>
        <c:minorTickMark val="none"/>
        <c:tickLblPos val="none"/>
        <c:crossAx val="72139520"/>
        <c:crosses val="autoZero"/>
        <c:auto val="1"/>
        <c:lblOffset val="100"/>
        <c:baseTimeUnit val="years"/>
      </c:dateAx>
      <c:valAx>
        <c:axId val="72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16576"/>
        <c:axId val="7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16576"/>
        <c:axId val="72219264"/>
      </c:lineChart>
      <c:dateAx>
        <c:axId val="72216576"/>
        <c:scaling>
          <c:orientation val="minMax"/>
        </c:scaling>
        <c:delete val="1"/>
        <c:axPos val="b"/>
        <c:numFmt formatCode="ge" sourceLinked="1"/>
        <c:majorTickMark val="none"/>
        <c:minorTickMark val="none"/>
        <c:tickLblPos val="none"/>
        <c:crossAx val="72219264"/>
        <c:crosses val="autoZero"/>
        <c:auto val="1"/>
        <c:lblOffset val="100"/>
        <c:baseTimeUnit val="years"/>
      </c:dateAx>
      <c:valAx>
        <c:axId val="72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1744"/>
        <c:axId val="753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1744"/>
        <c:axId val="75315072"/>
      </c:lineChart>
      <c:dateAx>
        <c:axId val="75311744"/>
        <c:scaling>
          <c:orientation val="minMax"/>
        </c:scaling>
        <c:delete val="1"/>
        <c:axPos val="b"/>
        <c:numFmt formatCode="ge" sourceLinked="1"/>
        <c:majorTickMark val="none"/>
        <c:minorTickMark val="none"/>
        <c:tickLblPos val="none"/>
        <c:crossAx val="75315072"/>
        <c:crosses val="autoZero"/>
        <c:auto val="1"/>
        <c:lblOffset val="100"/>
        <c:baseTimeUnit val="years"/>
      </c:dateAx>
      <c:valAx>
        <c:axId val="753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3280"/>
        <c:axId val="75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3280"/>
        <c:axId val="75476352"/>
      </c:lineChart>
      <c:dateAx>
        <c:axId val="75473280"/>
        <c:scaling>
          <c:orientation val="minMax"/>
        </c:scaling>
        <c:delete val="1"/>
        <c:axPos val="b"/>
        <c:numFmt formatCode="ge" sourceLinked="1"/>
        <c:majorTickMark val="none"/>
        <c:minorTickMark val="none"/>
        <c:tickLblPos val="none"/>
        <c:crossAx val="75476352"/>
        <c:crosses val="autoZero"/>
        <c:auto val="1"/>
        <c:lblOffset val="100"/>
        <c:baseTimeUnit val="years"/>
      </c:dateAx>
      <c:valAx>
        <c:axId val="75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2573.27</c:v>
                </c:pt>
                <c:pt idx="1">
                  <c:v>2556.75</c:v>
                </c:pt>
                <c:pt idx="2">
                  <c:v>2208.63</c:v>
                </c:pt>
                <c:pt idx="3" formatCode="#,##0.00;&quot;△&quot;#,##0.00">
                  <c:v>0</c:v>
                </c:pt>
                <c:pt idx="4">
                  <c:v>2054.52</c:v>
                </c:pt>
              </c:numCache>
            </c:numRef>
          </c:val>
        </c:ser>
        <c:dLbls>
          <c:showLegendKey val="0"/>
          <c:showVal val="0"/>
          <c:showCatName val="0"/>
          <c:showSerName val="0"/>
          <c:showPercent val="0"/>
          <c:showBubbleSize val="0"/>
        </c:dLbls>
        <c:gapWidth val="150"/>
        <c:axId val="93939968"/>
        <c:axId val="93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3939968"/>
        <c:axId val="93954432"/>
      </c:lineChart>
      <c:dateAx>
        <c:axId val="93939968"/>
        <c:scaling>
          <c:orientation val="minMax"/>
        </c:scaling>
        <c:delete val="1"/>
        <c:axPos val="b"/>
        <c:numFmt formatCode="ge" sourceLinked="1"/>
        <c:majorTickMark val="none"/>
        <c:minorTickMark val="none"/>
        <c:tickLblPos val="none"/>
        <c:crossAx val="93954432"/>
        <c:crosses val="autoZero"/>
        <c:auto val="1"/>
        <c:lblOffset val="100"/>
        <c:baseTimeUnit val="years"/>
      </c:dateAx>
      <c:valAx>
        <c:axId val="93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32.75</c:v>
                </c:pt>
                <c:pt idx="1">
                  <c:v>29.33</c:v>
                </c:pt>
                <c:pt idx="2">
                  <c:v>40.130000000000003</c:v>
                </c:pt>
                <c:pt idx="3">
                  <c:v>39.82</c:v>
                </c:pt>
                <c:pt idx="4">
                  <c:v>93.24</c:v>
                </c:pt>
              </c:numCache>
            </c:numRef>
          </c:val>
        </c:ser>
        <c:dLbls>
          <c:showLegendKey val="0"/>
          <c:showVal val="0"/>
          <c:showCatName val="0"/>
          <c:showSerName val="0"/>
          <c:showPercent val="0"/>
          <c:showBubbleSize val="0"/>
        </c:dLbls>
        <c:gapWidth val="150"/>
        <c:axId val="106253312"/>
        <c:axId val="1136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6253312"/>
        <c:axId val="113637632"/>
      </c:lineChart>
      <c:dateAx>
        <c:axId val="106253312"/>
        <c:scaling>
          <c:orientation val="minMax"/>
        </c:scaling>
        <c:delete val="1"/>
        <c:axPos val="b"/>
        <c:numFmt formatCode="ge" sourceLinked="1"/>
        <c:majorTickMark val="none"/>
        <c:minorTickMark val="none"/>
        <c:tickLblPos val="none"/>
        <c:crossAx val="113637632"/>
        <c:crosses val="autoZero"/>
        <c:auto val="1"/>
        <c:lblOffset val="100"/>
        <c:baseTimeUnit val="years"/>
      </c:dateAx>
      <c:valAx>
        <c:axId val="1136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544.39</c:v>
                </c:pt>
                <c:pt idx="1">
                  <c:v>570.23</c:v>
                </c:pt>
                <c:pt idx="2">
                  <c:v>443.05</c:v>
                </c:pt>
                <c:pt idx="3">
                  <c:v>448.72</c:v>
                </c:pt>
                <c:pt idx="4">
                  <c:v>201.09</c:v>
                </c:pt>
              </c:numCache>
            </c:numRef>
          </c:val>
        </c:ser>
        <c:dLbls>
          <c:showLegendKey val="0"/>
          <c:showVal val="0"/>
          <c:showCatName val="0"/>
          <c:showSerName val="0"/>
          <c:showPercent val="0"/>
          <c:showBubbleSize val="0"/>
        </c:dLbls>
        <c:gapWidth val="150"/>
        <c:axId val="140953472"/>
        <c:axId val="143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40953472"/>
        <c:axId val="143712256"/>
      </c:lineChart>
      <c:dateAx>
        <c:axId val="140953472"/>
        <c:scaling>
          <c:orientation val="minMax"/>
        </c:scaling>
        <c:delete val="1"/>
        <c:axPos val="b"/>
        <c:numFmt formatCode="ge" sourceLinked="1"/>
        <c:majorTickMark val="none"/>
        <c:minorTickMark val="none"/>
        <c:tickLblPos val="none"/>
        <c:crossAx val="143712256"/>
        <c:crosses val="autoZero"/>
        <c:auto val="1"/>
        <c:lblOffset val="100"/>
        <c:baseTimeUnit val="years"/>
      </c:dateAx>
      <c:valAx>
        <c:axId val="143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7"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玉川村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6919</v>
      </c>
      <c r="AM8" s="67"/>
      <c r="AN8" s="67"/>
      <c r="AO8" s="67"/>
      <c r="AP8" s="67"/>
      <c r="AQ8" s="67"/>
      <c r="AR8" s="67"/>
      <c r="AS8" s="67"/>
      <c r="AT8" s="66">
        <f>データ!T6</f>
        <v>46.67</v>
      </c>
      <c r="AU8" s="66"/>
      <c r="AV8" s="66"/>
      <c r="AW8" s="66"/>
      <c r="AX8" s="66"/>
      <c r="AY8" s="66"/>
      <c r="AZ8" s="66"/>
      <c r="BA8" s="66"/>
      <c r="BB8" s="66">
        <f>データ!U6</f>
        <v>148.25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41.31</v>
      </c>
      <c r="Q10" s="66"/>
      <c r="R10" s="66"/>
      <c r="S10" s="66"/>
      <c r="T10" s="66"/>
      <c r="U10" s="66"/>
      <c r="V10" s="66"/>
      <c r="W10" s="66">
        <f>データ!Q6</f>
        <v>100</v>
      </c>
      <c r="X10" s="66"/>
      <c r="Y10" s="66"/>
      <c r="Z10" s="66"/>
      <c r="AA10" s="66"/>
      <c r="AB10" s="66"/>
      <c r="AC10" s="66"/>
      <c r="AD10" s="67">
        <f>データ!R6</f>
        <v>4113</v>
      </c>
      <c r="AE10" s="67"/>
      <c r="AF10" s="67"/>
      <c r="AG10" s="67"/>
      <c r="AH10" s="67"/>
      <c r="AI10" s="67"/>
      <c r="AJ10" s="67"/>
      <c r="AK10" s="2"/>
      <c r="AL10" s="67">
        <f>データ!V6</f>
        <v>2852</v>
      </c>
      <c r="AM10" s="67"/>
      <c r="AN10" s="67"/>
      <c r="AO10" s="67"/>
      <c r="AP10" s="67"/>
      <c r="AQ10" s="67"/>
      <c r="AR10" s="67"/>
      <c r="AS10" s="67"/>
      <c r="AT10" s="66">
        <f>データ!W6</f>
        <v>1.69</v>
      </c>
      <c r="AU10" s="66"/>
      <c r="AV10" s="66"/>
      <c r="AW10" s="66"/>
      <c r="AX10" s="66"/>
      <c r="AY10" s="66"/>
      <c r="AZ10" s="66"/>
      <c r="BA10" s="66"/>
      <c r="BB10" s="66">
        <f>データ!X6</f>
        <v>1687.57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75027</v>
      </c>
      <c r="D6" s="33">
        <f t="shared" si="3"/>
        <v>47</v>
      </c>
      <c r="E6" s="33">
        <f t="shared" si="3"/>
        <v>17</v>
      </c>
      <c r="F6" s="33">
        <f t="shared" si="3"/>
        <v>5</v>
      </c>
      <c r="G6" s="33">
        <f t="shared" si="3"/>
        <v>0</v>
      </c>
      <c r="H6" s="33" t="str">
        <f t="shared" si="3"/>
        <v>福島県　玉川村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41.31</v>
      </c>
      <c r="Q6" s="34">
        <f t="shared" si="3"/>
        <v>100</v>
      </c>
      <c r="R6" s="34">
        <f t="shared" si="3"/>
        <v>4113</v>
      </c>
      <c r="S6" s="34">
        <f t="shared" si="3"/>
        <v>6919</v>
      </c>
      <c r="T6" s="34">
        <f t="shared" si="3"/>
        <v>46.67</v>
      </c>
      <c r="U6" s="34">
        <f t="shared" si="3"/>
        <v>148.25</v>
      </c>
      <c r="V6" s="34">
        <f t="shared" si="3"/>
        <v>2852</v>
      </c>
      <c r="W6" s="34">
        <f t="shared" si="3"/>
        <v>1.69</v>
      </c>
      <c r="X6" s="34">
        <f t="shared" si="3"/>
        <v>1687.57</v>
      </c>
      <c r="Y6" s="35">
        <f>IF(Y7="",NA(),Y7)</f>
        <v>40.840000000000003</v>
      </c>
      <c r="Z6" s="35">
        <f t="shared" ref="Z6:AH6" si="4">IF(Z7="",NA(),Z7)</f>
        <v>34.36</v>
      </c>
      <c r="AA6" s="35">
        <f t="shared" si="4"/>
        <v>48.38</v>
      </c>
      <c r="AB6" s="35">
        <f t="shared" si="4"/>
        <v>42.81</v>
      </c>
      <c r="AC6" s="35">
        <f t="shared" si="4"/>
        <v>102.15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2573.27</v>
      </c>
      <c r="BG6" s="35">
        <f t="shared" ref="BG6:BO6" si="7">IF(BG7="",NA(),BG7)</f>
        <v>2556.75</v>
      </c>
      <c r="BH6" s="35">
        <f t="shared" si="7"/>
        <v>2208.63</v>
      </c>
      <c r="BI6" s="34">
        <f t="shared" si="7"/>
        <v>0</v>
      </c>
      <c r="BJ6" s="35">
        <f t="shared" si="7"/>
        <v>2054.52</v>
      </c>
      <c r="BK6" s="35">
        <f t="shared" si="7"/>
        <v>1197.82</v>
      </c>
      <c r="BL6" s="35">
        <f t="shared" si="7"/>
        <v>1126.77</v>
      </c>
      <c r="BM6" s="35">
        <f t="shared" si="7"/>
        <v>1044.8</v>
      </c>
      <c r="BN6" s="35">
        <f t="shared" si="7"/>
        <v>1081.8</v>
      </c>
      <c r="BO6" s="35">
        <f t="shared" si="7"/>
        <v>974.93</v>
      </c>
      <c r="BP6" s="34" t="str">
        <f>IF(BP7="","",IF(BP7="-","【-】","【"&amp;SUBSTITUTE(TEXT(BP7,"#,##0.00"),"-","△")&amp;"】"))</f>
        <v>【914.53】</v>
      </c>
      <c r="BQ6" s="35">
        <f>IF(BQ7="",NA(),BQ7)</f>
        <v>32.75</v>
      </c>
      <c r="BR6" s="35">
        <f t="shared" ref="BR6:BZ6" si="8">IF(BR7="",NA(),BR7)</f>
        <v>29.33</v>
      </c>
      <c r="BS6" s="35">
        <f t="shared" si="8"/>
        <v>40.130000000000003</v>
      </c>
      <c r="BT6" s="35">
        <f t="shared" si="8"/>
        <v>39.82</v>
      </c>
      <c r="BU6" s="35">
        <f t="shared" si="8"/>
        <v>93.24</v>
      </c>
      <c r="BV6" s="35">
        <f t="shared" si="8"/>
        <v>51.03</v>
      </c>
      <c r="BW6" s="35">
        <f t="shared" si="8"/>
        <v>50.9</v>
      </c>
      <c r="BX6" s="35">
        <f t="shared" si="8"/>
        <v>50.82</v>
      </c>
      <c r="BY6" s="35">
        <f t="shared" si="8"/>
        <v>52.19</v>
      </c>
      <c r="BZ6" s="35">
        <f t="shared" si="8"/>
        <v>55.32</v>
      </c>
      <c r="CA6" s="34" t="str">
        <f>IF(CA7="","",IF(CA7="-","【-】","【"&amp;SUBSTITUTE(TEXT(CA7,"#,##0.00"),"-","△")&amp;"】"))</f>
        <v>【55.73】</v>
      </c>
      <c r="CB6" s="35">
        <f>IF(CB7="",NA(),CB7)</f>
        <v>544.39</v>
      </c>
      <c r="CC6" s="35">
        <f t="shared" ref="CC6:CK6" si="9">IF(CC7="",NA(),CC7)</f>
        <v>570.23</v>
      </c>
      <c r="CD6" s="35">
        <f t="shared" si="9"/>
        <v>443.05</v>
      </c>
      <c r="CE6" s="35">
        <f t="shared" si="9"/>
        <v>448.72</v>
      </c>
      <c r="CF6" s="35">
        <f t="shared" si="9"/>
        <v>201.09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39.04</v>
      </c>
      <c r="CN6" s="35">
        <f t="shared" ref="CN6:CV6" si="10">IF(CN7="",NA(),CN7)</f>
        <v>39.04</v>
      </c>
      <c r="CO6" s="35">
        <f t="shared" si="10"/>
        <v>39.04</v>
      </c>
      <c r="CP6" s="35">
        <f t="shared" si="10"/>
        <v>39.04</v>
      </c>
      <c r="CQ6" s="35">
        <f t="shared" si="10"/>
        <v>39.04</v>
      </c>
      <c r="CR6" s="35">
        <f t="shared" si="10"/>
        <v>54.74</v>
      </c>
      <c r="CS6" s="35">
        <f t="shared" si="10"/>
        <v>53.78</v>
      </c>
      <c r="CT6" s="35">
        <f t="shared" si="10"/>
        <v>53.24</v>
      </c>
      <c r="CU6" s="35">
        <f t="shared" si="10"/>
        <v>52.31</v>
      </c>
      <c r="CV6" s="35">
        <f t="shared" si="10"/>
        <v>60.65</v>
      </c>
      <c r="CW6" s="34" t="str">
        <f>IF(CW7="","",IF(CW7="-","【-】","【"&amp;SUBSTITUTE(TEXT(CW7,"#,##0.00"),"-","△")&amp;"】"))</f>
        <v>【59.15】</v>
      </c>
      <c r="CX6" s="35">
        <f>IF(CX7="",NA(),CX7)</f>
        <v>84.89</v>
      </c>
      <c r="CY6" s="35">
        <f t="shared" ref="CY6:DG6" si="11">IF(CY7="",NA(),CY7)</f>
        <v>90.04</v>
      </c>
      <c r="CZ6" s="35">
        <f t="shared" si="11"/>
        <v>88.76</v>
      </c>
      <c r="DA6" s="35">
        <f t="shared" si="11"/>
        <v>83.7</v>
      </c>
      <c r="DB6" s="35">
        <f t="shared" si="11"/>
        <v>83.94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0.88</v>
      </c>
      <c r="EF6" s="35">
        <f t="shared" ref="EF6:EN6" si="14">IF(EF7="",NA(),EF7)</f>
        <v>0.44</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75027</v>
      </c>
      <c r="D7" s="37">
        <v>47</v>
      </c>
      <c r="E7" s="37">
        <v>17</v>
      </c>
      <c r="F7" s="37">
        <v>5</v>
      </c>
      <c r="G7" s="37">
        <v>0</v>
      </c>
      <c r="H7" s="37" t="s">
        <v>110</v>
      </c>
      <c r="I7" s="37" t="s">
        <v>111</v>
      </c>
      <c r="J7" s="37" t="s">
        <v>112</v>
      </c>
      <c r="K7" s="37" t="s">
        <v>113</v>
      </c>
      <c r="L7" s="37" t="s">
        <v>114</v>
      </c>
      <c r="M7" s="37"/>
      <c r="N7" s="38" t="s">
        <v>115</v>
      </c>
      <c r="O7" s="38" t="s">
        <v>116</v>
      </c>
      <c r="P7" s="38">
        <v>41.31</v>
      </c>
      <c r="Q7" s="38">
        <v>100</v>
      </c>
      <c r="R7" s="38">
        <v>4113</v>
      </c>
      <c r="S7" s="38">
        <v>6919</v>
      </c>
      <c r="T7" s="38">
        <v>46.67</v>
      </c>
      <c r="U7" s="38">
        <v>148.25</v>
      </c>
      <c r="V7" s="38">
        <v>2852</v>
      </c>
      <c r="W7" s="38">
        <v>1.69</v>
      </c>
      <c r="X7" s="38">
        <v>1687.57</v>
      </c>
      <c r="Y7" s="38">
        <v>40.840000000000003</v>
      </c>
      <c r="Z7" s="38">
        <v>34.36</v>
      </c>
      <c r="AA7" s="38">
        <v>48.38</v>
      </c>
      <c r="AB7" s="38">
        <v>42.81</v>
      </c>
      <c r="AC7" s="38">
        <v>102.15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2573.27</v>
      </c>
      <c r="BG7" s="38">
        <v>2556.75</v>
      </c>
      <c r="BH7" s="38">
        <v>2208.63</v>
      </c>
      <c r="BI7" s="38">
        <v>0</v>
      </c>
      <c r="BJ7" s="38">
        <v>2054.52</v>
      </c>
      <c r="BK7" s="38">
        <v>1197.82</v>
      </c>
      <c r="BL7" s="38">
        <v>1126.77</v>
      </c>
      <c r="BM7" s="38">
        <v>1044.8</v>
      </c>
      <c r="BN7" s="38">
        <v>1081.8</v>
      </c>
      <c r="BO7" s="38">
        <v>974.93</v>
      </c>
      <c r="BP7" s="38">
        <v>914.53</v>
      </c>
      <c r="BQ7" s="38">
        <v>32.75</v>
      </c>
      <c r="BR7" s="38">
        <v>29.33</v>
      </c>
      <c r="BS7" s="38">
        <v>40.130000000000003</v>
      </c>
      <c r="BT7" s="38">
        <v>39.82</v>
      </c>
      <c r="BU7" s="38">
        <v>93.24</v>
      </c>
      <c r="BV7" s="38">
        <v>51.03</v>
      </c>
      <c r="BW7" s="38">
        <v>50.9</v>
      </c>
      <c r="BX7" s="38">
        <v>50.82</v>
      </c>
      <c r="BY7" s="38">
        <v>52.19</v>
      </c>
      <c r="BZ7" s="38">
        <v>55.32</v>
      </c>
      <c r="CA7" s="38">
        <v>55.73</v>
      </c>
      <c r="CB7" s="38">
        <v>544.39</v>
      </c>
      <c r="CC7" s="38">
        <v>570.23</v>
      </c>
      <c r="CD7" s="38">
        <v>443.05</v>
      </c>
      <c r="CE7" s="38">
        <v>448.72</v>
      </c>
      <c r="CF7" s="38">
        <v>201.09</v>
      </c>
      <c r="CG7" s="38">
        <v>289.60000000000002</v>
      </c>
      <c r="CH7" s="38">
        <v>293.27</v>
      </c>
      <c r="CI7" s="38">
        <v>300.52</v>
      </c>
      <c r="CJ7" s="38">
        <v>296.14</v>
      </c>
      <c r="CK7" s="38">
        <v>283.17</v>
      </c>
      <c r="CL7" s="38">
        <v>276.77999999999997</v>
      </c>
      <c r="CM7" s="38">
        <v>39.04</v>
      </c>
      <c r="CN7" s="38">
        <v>39.04</v>
      </c>
      <c r="CO7" s="38">
        <v>39.04</v>
      </c>
      <c r="CP7" s="38">
        <v>39.04</v>
      </c>
      <c r="CQ7" s="38">
        <v>39.04</v>
      </c>
      <c r="CR7" s="38">
        <v>54.74</v>
      </c>
      <c r="CS7" s="38">
        <v>53.78</v>
      </c>
      <c r="CT7" s="38">
        <v>53.24</v>
      </c>
      <c r="CU7" s="38">
        <v>52.31</v>
      </c>
      <c r="CV7" s="38">
        <v>60.65</v>
      </c>
      <c r="CW7" s="38">
        <v>59.15</v>
      </c>
      <c r="CX7" s="38">
        <v>84.89</v>
      </c>
      <c r="CY7" s="38">
        <v>90.04</v>
      </c>
      <c r="CZ7" s="38">
        <v>88.76</v>
      </c>
      <c r="DA7" s="38">
        <v>83.7</v>
      </c>
      <c r="DB7" s="38">
        <v>83.94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0.88</v>
      </c>
      <c r="EF7" s="38">
        <v>0.44</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2018-02-26T06:50:09Z</dcterms:modified>
</cp:coreProperties>
</file>