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<sst xmlns="http://schemas.openxmlformats.org/spreadsheetml/2006/main" count="240" uniqueCount="126">
  <si>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</si>
  <si>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</si>
  <si>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</si>
  <si>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</si>
  <si>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</si>
  <si>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</si>
  <si>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</si>
  <si>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</si>
  <si>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</si>
  <si>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</si>
  <si>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</si>
  <si>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</si>
  <si>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</si>
  <si>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</si>
  <si>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</si>
  <si>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</si>
  <si>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</si>
  <si>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</si>
  <si>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</si>
  <si>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</si>
  <si>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</si>
  <si>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</si>
  <si>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</si>
  <si>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</si>
  <si>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</si>
  <si>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</si>
  <si>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</si>
  <si>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</si>
  <si>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</si>
  <si>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</si>
  <si>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</si>
  <si>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</si>
  <si>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</si>
  <si>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</si>
  <si>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</si>
  <si>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</si>
  <si>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</si>
  <si>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</si>
  <si>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</si>
  <si>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</si>
  <si>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</si>
  <si>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</si>
  <si>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</si>
  <si>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</si>
  <si>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</si>
  <si>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</si>
  <si>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</si>
  <si>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</si>
  <si>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</si>
  <si>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</si>
  <si>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</si>
  <si>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</si>
  <si>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</si>
  <si>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</si>
  <si>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</si>
  <si>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</si>
  <si>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</si>
  <si>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</si>
  <si>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</si>
  <si>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</si>
  <si>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</si>
  <si>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</si>
  <si>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</si>
  <si>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</si>
  <si>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</si>
  <si>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</si>
  <si>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</si>
  <si>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</si>
  <si>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</si>
  <si>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</si>
  <si>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</si>
  <si>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</si>
  <si>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</si>
  <si>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</si>
  <si>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</si>
  <si>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</si>
  <si>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</si>
  <si>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</si>
  <si>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</si>
  <si>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</si>
  <si>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</si>
  <si>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</si>
  <si>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</si>
  <si>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</si>
  <si>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</si>
  <si>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</si>
  <si>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</si>
  <si>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</si>
  <si>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</si>
  <si>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</si>
  <si>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</si>
  <si>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</si>
  <si>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</si>
  <si>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</si>
  <si>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</si>
  <si>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</si>
  <si>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</si>
  <si>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</si>
  <si>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</si>
  <si>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</si>
  <si>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</si>
  <si>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</si>
  <si>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</si>
  <si>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</si>
  <si>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</si>
  <si>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</si>
  <si>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</si>
  <si>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</si>
  <si>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</si>
  <si>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</si>
  <si>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古殿町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</si>
  <si>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</si>
  <si>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</si>
  <si>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</si>
  <si>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</si>
  <si>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</si>
  <si>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</si>
  <si>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</si>
  <si>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</si>
  <si>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</si>
  <si>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</si>
  <si>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</si>
  <si>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改善率については、布設年との兼ね合いで、年度間の更新にばらつきが生じている。より安定的な事業経営をするため、管渠全体の老朽化を把握し、全体の修繕計画を作成することで年度間の更新修繕費の差を極力抑える。</t>
    <phoneticPr fontId="7"/>
  </si>
  <si>
    <t>　今後は過疎化、少子高齢化に伴う人口減少により、施設効率性の悪化が予測される。施設等の老朽化も進行しており、更なる汚水処理コストの悪化が予測されるので、実情に応じて使用料金改定や費用相対効果を検討しながら、施設効率化を図るなどの対応が必要になる。
　また、収益的収支比率向上のために、農業集落排水未接続世帯への加入促進を行い、更なる水質保全にも繋げる。</t>
    <phoneticPr fontId="7"/>
  </si>
  <si>
    <t>非設置</t>
    <rPh sb="0" eb="1">
      <t>ヒ</t>
    </rPh>
    <rPh sb="1" eb="3">
      <t>セッチ</t>
    </rPh>
    <phoneticPr fontId="4"/>
  </si>
  <si>
    <t>　年度間による収益的収支比率のばらつきが激しい。これは施設設備の更新費、修繕費による差異であるが、より安定的な事業運営のために計画的な設備更新、修繕を行う必要がある。
　また、企業債残高対事業規模比率が類似団体平均値を大きく下回っているので、経費削減による出費抑制及び使用料等回収率向上に努め、一般会計負担分とのバランスを図る。
　更に、汚水処理原価については例年、類似団体平均よりも安価に設定されているので、実情に応じた適切な使用料金設定について検討し、運営する必要がある。</t>
    <rPh sb="147" eb="149">
      <t>イッパン</t>
    </rPh>
    <rPh sb="149" eb="151">
      <t>カイケイ</t>
    </rPh>
    <rPh sb="151" eb="153">
      <t>フタン</t>
    </rPh>
    <rPh sb="153" eb="154">
      <t>ブン</t>
    </rPh>
    <rPh sb="161" eb="162">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</si>
</sst>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972672"/>
        <c:axId val="869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6972672"/>
        <c:axId val="86983040"/>
      </c:lineChart>
      <c:dateAx>
        <c:axId val="86972672"/>
        <c:scaling>
          <c:orientation val="minMax"/>
        </c:scaling>
        <c:delete val="1"/>
        <c:axPos val="b"/>
        <c:numFmt formatCode="ge" sourceLinked="1"/>
        <c:majorTickMark val="none"/>
        <c:minorTickMark val="none"/>
        <c:tickLblPos val="none"/>
        <c:crossAx val="86983040"/>
        <c:crosses val="autoZero"/>
        <c:auto val="1"/>
        <c:lblOffset val="100"/>
        <c:baseTimeUnit val="years"/>
      </c:dateAx>
      <c:valAx>
        <c:axId val="869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104.02</c:v>
                </c:pt>
                <c:pt idx="1">
                  <c:v>97.54</c:v>
                </c:pt>
                <c:pt idx="2">
                  <c:v>101.28</c:v>
                </c:pt>
                <c:pt idx="3">
                  <c:v>97.95</c:v>
                </c:pt>
                <c:pt idx="4">
                  <c:v>73.53</c:v>
                </c:pt>
              </c:numCache>
            </c:numRef>
          </c:val>
        </c:ser>
        <c:dLbls>
          <c:showLegendKey val="0"/>
          <c:showVal val="0"/>
          <c:showCatName val="0"/>
          <c:showSerName val="0"/>
          <c:showPercent val="0"/>
          <c:showBubbleSize val="0"/>
        </c:dLbls>
        <c:gapWidth val="150"/>
        <c:axId val="87009152"/>
        <c:axId val="870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09152"/>
        <c:axId val="87019520"/>
      </c:lineChart>
      <c:dateAx>
        <c:axId val="87009152"/>
        <c:scaling>
          <c:orientation val="minMax"/>
        </c:scaling>
        <c:delete val="1"/>
        <c:axPos val="b"/>
        <c:numFmt formatCode="ge" sourceLinked="1"/>
        <c:majorTickMark val="none"/>
        <c:minorTickMark val="none"/>
        <c:tickLblPos val="none"/>
        <c:crossAx val="87019520"/>
        <c:crosses val="autoZero"/>
        <c:auto val="1"/>
        <c:lblOffset val="100"/>
        <c:baseTimeUnit val="years"/>
      </c:dateAx>
      <c:valAx>
        <c:axId val="870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63104"/>
        <c:axId val="908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63104"/>
        <c:axId val="90865024"/>
      </c:lineChart>
      <c:dateAx>
        <c:axId val="90863104"/>
        <c:scaling>
          <c:orientation val="minMax"/>
        </c:scaling>
        <c:delete val="1"/>
        <c:axPos val="b"/>
        <c:numFmt formatCode="ge" sourceLinked="1"/>
        <c:majorTickMark val="none"/>
        <c:minorTickMark val="none"/>
        <c:tickLblPos val="none"/>
        <c:crossAx val="90865024"/>
        <c:crosses val="autoZero"/>
        <c:auto val="1"/>
        <c:lblOffset val="100"/>
        <c:baseTimeUnit val="years"/>
      </c:dateAx>
      <c:valAx>
        <c:axId val="908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65120"/>
        <c:axId val="909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65120"/>
        <c:axId val="90967040"/>
      </c:lineChart>
      <c:dateAx>
        <c:axId val="90965120"/>
        <c:scaling>
          <c:orientation val="minMax"/>
        </c:scaling>
        <c:delete val="1"/>
        <c:axPos val="b"/>
        <c:numFmt formatCode="ge" sourceLinked="1"/>
        <c:majorTickMark val="none"/>
        <c:minorTickMark val="none"/>
        <c:tickLblPos val="none"/>
        <c:crossAx val="90967040"/>
        <c:crosses val="autoZero"/>
        <c:auto val="1"/>
        <c:lblOffset val="100"/>
        <c:baseTimeUnit val="years"/>
      </c:dateAx>
      <c:valAx>
        <c:axId val="909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15808"/>
        <c:axId val="910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15808"/>
        <c:axId val="91017984"/>
      </c:lineChart>
      <c:dateAx>
        <c:axId val="91015808"/>
        <c:scaling>
          <c:orientation val="minMax"/>
        </c:scaling>
        <c:delete val="1"/>
        <c:axPos val="b"/>
        <c:numFmt formatCode="ge" sourceLinked="1"/>
        <c:majorTickMark val="none"/>
        <c:minorTickMark val="none"/>
        <c:tickLblPos val="none"/>
        <c:crossAx val="91017984"/>
        <c:crosses val="autoZero"/>
        <c:auto val="1"/>
        <c:lblOffset val="100"/>
        <c:baseTimeUnit val="years"/>
      </c:dateAx>
      <c:valAx>
        <c:axId val="910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085632"/>
        <c:axId val="921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85632"/>
        <c:axId val="92112384"/>
      </c:lineChart>
      <c:dateAx>
        <c:axId val="92085632"/>
        <c:scaling>
          <c:orientation val="minMax"/>
        </c:scaling>
        <c:delete val="1"/>
        <c:axPos val="b"/>
        <c:numFmt formatCode="ge" sourceLinked="1"/>
        <c:majorTickMark val="none"/>
        <c:minorTickMark val="none"/>
        <c:tickLblPos val="none"/>
        <c:crossAx val="92112384"/>
        <c:crosses val="autoZero"/>
        <c:auto val="1"/>
        <c:lblOffset val="100"/>
        <c:baseTimeUnit val="years"/>
      </c:dateAx>
      <c:valAx>
        <c:axId val="921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351.66</c:v>
                </c:pt>
                <c:pt idx="1">
                  <c:v>315.75</c:v>
                </c:pt>
                <c:pt idx="2">
                  <c:v>359.23</c:v>
                </c:pt>
                <c:pt idx="3">
                  <c:v>253.71</c:v>
                </c:pt>
                <c:pt idx="4" formatCode="#,##0.00;&quot;△&quot;#,##0.00">
                  <c:v>0</c:v>
                </c:pt>
              </c:numCache>
            </c:numRef>
          </c:val>
        </c:ser>
        <c:dLbls>
          <c:showLegendKey val="0"/>
          <c:showVal val="0"/>
          <c:showCatName val="0"/>
          <c:showSerName val="0"/>
          <c:showPercent val="0"/>
          <c:showBubbleSize val="0"/>
        </c:dLbls>
        <c:gapWidth val="150"/>
        <c:axId val="92126208"/>
        <c:axId val="921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2126208"/>
        <c:axId val="92144768"/>
      </c:lineChart>
      <c:dateAx>
        <c:axId val="92126208"/>
        <c:scaling>
          <c:orientation val="minMax"/>
        </c:scaling>
        <c:delete val="1"/>
        <c:axPos val="b"/>
        <c:numFmt formatCode="ge" sourceLinked="1"/>
        <c:majorTickMark val="none"/>
        <c:minorTickMark val="none"/>
        <c:tickLblPos val="none"/>
        <c:crossAx val="92144768"/>
        <c:crosses val="autoZero"/>
        <c:auto val="1"/>
        <c:lblOffset val="100"/>
        <c:baseTimeUnit val="years"/>
      </c:dateAx>
      <c:valAx>
        <c:axId val="921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100.34</c:v>
                </c:pt>
                <c:pt idx="1">
                  <c:v>70.86</c:v>
                </c:pt>
                <c:pt idx="2">
                  <c:v>93.71</c:v>
                </c:pt>
                <c:pt idx="3">
                  <c:v>106.31</c:v>
                </c:pt>
                <c:pt idx="4">
                  <c:v>137.58000000000001</c:v>
                </c:pt>
              </c:numCache>
            </c:numRef>
          </c:val>
        </c:ser>
        <c:dLbls>
          <c:showLegendKey val="0"/>
          <c:showVal val="0"/>
          <c:showCatName val="0"/>
          <c:showSerName val="0"/>
          <c:showPercent val="0"/>
          <c:showBubbleSize val="0"/>
        </c:dLbls>
        <c:gapWidth val="150"/>
        <c:axId val="92170880"/>
        <c:axId val="921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2170880"/>
        <c:axId val="92181248"/>
      </c:lineChart>
      <c:dateAx>
        <c:axId val="92170880"/>
        <c:scaling>
          <c:orientation val="minMax"/>
        </c:scaling>
        <c:delete val="1"/>
        <c:axPos val="b"/>
        <c:numFmt formatCode="ge" sourceLinked="1"/>
        <c:majorTickMark val="none"/>
        <c:minorTickMark val="none"/>
        <c:tickLblPos val="none"/>
        <c:crossAx val="92181248"/>
        <c:crosses val="autoZero"/>
        <c:auto val="1"/>
        <c:lblOffset val="100"/>
        <c:baseTimeUnit val="years"/>
      </c:dateAx>
      <c:valAx>
        <c:axId val="921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197.64</c:v>
                </c:pt>
                <c:pt idx="1">
                  <c:v>269.88</c:v>
                </c:pt>
                <c:pt idx="2">
                  <c:v>264.58999999999997</c:v>
                </c:pt>
                <c:pt idx="3">
                  <c:v>178.93</c:v>
                </c:pt>
                <c:pt idx="4">
                  <c:v>155.21</c:v>
                </c:pt>
              </c:numCache>
            </c:numRef>
          </c:val>
        </c:ser>
        <c:dLbls>
          <c:showLegendKey val="0"/>
          <c:showVal val="0"/>
          <c:showCatName val="0"/>
          <c:showSerName val="0"/>
          <c:showPercent val="0"/>
          <c:showBubbleSize val="0"/>
        </c:dLbls>
        <c:gapWidth val="150"/>
        <c:axId val="92542848"/>
        <c:axId val="925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2542848"/>
        <c:axId val="92545024"/>
      </c:lineChart>
      <c:dateAx>
        <c:axId val="92542848"/>
        <c:scaling>
          <c:orientation val="minMax"/>
        </c:scaling>
        <c:delete val="1"/>
        <c:axPos val="b"/>
        <c:numFmt formatCode="ge" sourceLinked="1"/>
        <c:majorTickMark val="none"/>
        <c:minorTickMark val="none"/>
        <c:tickLblPos val="none"/>
        <c:crossAx val="92545024"/>
        <c:crosses val="autoZero"/>
        <c:auto val="1"/>
        <c:lblOffset val="100"/>
        <c:baseTimeUnit val="years"/>
      </c:dateAx>
      <c:valAx>
        <c:axId val="925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61.44</c:v>
                </c:pt>
                <c:pt idx="1">
                  <c:v>75.64</c:v>
                </c:pt>
                <c:pt idx="2">
                  <c:v>75.64</c:v>
                </c:pt>
                <c:pt idx="3">
                  <c:v>75.64</c:v>
                </c:pt>
                <c:pt idx="4">
                  <c:v>65.97</c:v>
                </c:pt>
              </c:numCache>
            </c:numRef>
          </c:val>
        </c:ser>
        <c:dLbls>
          <c:showLegendKey val="0"/>
          <c:showVal val="0"/>
          <c:showCatName val="0"/>
          <c:showSerName val="0"/>
          <c:showPercent val="0"/>
          <c:showBubbleSize val="0"/>
        </c:dLbls>
        <c:gapWidth val="150"/>
        <c:axId val="92552576"/>
        <c:axId val="925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2552576"/>
        <c:axId val="92571136"/>
      </c:lineChart>
      <c:dateAx>
        <c:axId val="92552576"/>
        <c:scaling>
          <c:orientation val="minMax"/>
        </c:scaling>
        <c:delete val="1"/>
        <c:axPos val="b"/>
        <c:numFmt formatCode="ge" sourceLinked="1"/>
        <c:majorTickMark val="none"/>
        <c:minorTickMark val="none"/>
        <c:tickLblPos val="none"/>
        <c:crossAx val="92571136"/>
        <c:crosses val="autoZero"/>
        <c:auto val="1"/>
        <c:lblOffset val="100"/>
        <c:baseTimeUnit val="years"/>
      </c:dateAx>
      <c:valAx>
        <c:axId val="925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95.4</c:v>
                </c:pt>
                <c:pt idx="1">
                  <c:v>94.88</c:v>
                </c:pt>
                <c:pt idx="2">
                  <c:v>95.29</c:v>
                </c:pt>
                <c:pt idx="3">
                  <c:v>95.87</c:v>
                </c:pt>
                <c:pt idx="4">
                  <c:v>96.32</c:v>
                </c:pt>
              </c:numCache>
            </c:numRef>
          </c:val>
        </c:ser>
        <c:dLbls>
          <c:showLegendKey val="0"/>
          <c:showVal val="0"/>
          <c:showCatName val="0"/>
          <c:showSerName val="0"/>
          <c:showPercent val="0"/>
          <c:showBubbleSize val="0"/>
        </c:dLbls>
        <c:gapWidth val="150"/>
        <c:axId val="92589056"/>
        <c:axId val="926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2589056"/>
        <c:axId val="92619904"/>
      </c:lineChart>
      <c:dateAx>
        <c:axId val="92589056"/>
        <c:scaling>
          <c:orientation val="minMax"/>
        </c:scaling>
        <c:delete val="1"/>
        <c:axPos val="b"/>
        <c:numFmt formatCode="ge" sourceLinked="1"/>
        <c:majorTickMark val="none"/>
        <c:minorTickMark val="none"/>
        <c:tickLblPos val="none"/>
        <c:crossAx val="92619904"/>
        <c:crosses val="autoZero"/>
        <c:auto val="1"/>
        <c:lblOffset val="100"/>
        <c:baseTimeUnit val="years"/>
      </c:dateAx>
      <c:valAx>
        <c:axId val="926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7"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古殿町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5606</v>
      </c>
      <c r="AM8" s="67"/>
      <c r="AN8" s="67"/>
      <c r="AO8" s="67"/>
      <c r="AP8" s="67"/>
      <c r="AQ8" s="67"/>
      <c r="AR8" s="67"/>
      <c r="AS8" s="67"/>
      <c r="AT8" s="66">
        <f>データ!T6</f>
        <v>163.29</v>
      </c>
      <c r="AU8" s="66"/>
      <c r="AV8" s="66"/>
      <c r="AW8" s="66"/>
      <c r="AX8" s="66"/>
      <c r="AY8" s="66"/>
      <c r="AZ8" s="66"/>
      <c r="BA8" s="66"/>
      <c r="BB8" s="66">
        <f>データ!U6</f>
        <v>34.33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50.03</v>
      </c>
      <c r="Q10" s="66"/>
      <c r="R10" s="66"/>
      <c r="S10" s="66"/>
      <c r="T10" s="66"/>
      <c r="U10" s="66"/>
      <c r="V10" s="66"/>
      <c r="W10" s="66">
        <f>データ!Q6</f>
        <v>100</v>
      </c>
      <c r="X10" s="66"/>
      <c r="Y10" s="66"/>
      <c r="Z10" s="66"/>
      <c r="AA10" s="66"/>
      <c r="AB10" s="66"/>
      <c r="AC10" s="66"/>
      <c r="AD10" s="67">
        <f>データ!R6</f>
        <v>4200</v>
      </c>
      <c r="AE10" s="67"/>
      <c r="AF10" s="67"/>
      <c r="AG10" s="67"/>
      <c r="AH10" s="67"/>
      <c r="AI10" s="67"/>
      <c r="AJ10" s="67"/>
      <c r="AK10" s="2"/>
      <c r="AL10" s="67">
        <f>データ!V6</f>
        <v>2774</v>
      </c>
      <c r="AM10" s="67"/>
      <c r="AN10" s="67"/>
      <c r="AO10" s="67"/>
      <c r="AP10" s="67"/>
      <c r="AQ10" s="67"/>
      <c r="AR10" s="67"/>
      <c r="AS10" s="67"/>
      <c r="AT10" s="66">
        <f>データ!W6</f>
        <v>1.76</v>
      </c>
      <c r="AU10" s="66"/>
      <c r="AV10" s="66"/>
      <c r="AW10" s="66"/>
      <c r="AX10" s="66"/>
      <c r="AY10" s="66"/>
      <c r="AZ10" s="66"/>
      <c r="BA10" s="66"/>
      <c r="BB10" s="66">
        <f>データ!X6</f>
        <v>1576.14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75051</v>
      </c>
      <c r="D6" s="33">
        <f t="shared" si="3"/>
        <v>47</v>
      </c>
      <c r="E6" s="33">
        <f t="shared" si="3"/>
        <v>17</v>
      </c>
      <c r="F6" s="33">
        <f t="shared" si="3"/>
        <v>5</v>
      </c>
      <c r="G6" s="33">
        <f t="shared" si="3"/>
        <v>0</v>
      </c>
      <c r="H6" s="33" t="str">
        <f t="shared" si="3"/>
        <v>福島県　古殿町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50.03</v>
      </c>
      <c r="Q6" s="34">
        <f t="shared" si="3"/>
        <v>100</v>
      </c>
      <c r="R6" s="34">
        <f t="shared" si="3"/>
        <v>4200</v>
      </c>
      <c r="S6" s="34">
        <f t="shared" si="3"/>
        <v>5606</v>
      </c>
      <c r="T6" s="34">
        <f t="shared" si="3"/>
        <v>163.29</v>
      </c>
      <c r="U6" s="34">
        <f t="shared" si="3"/>
        <v>34.33</v>
      </c>
      <c r="V6" s="34">
        <f t="shared" si="3"/>
        <v>2774</v>
      </c>
      <c r="W6" s="34">
        <f t="shared" si="3"/>
        <v>1.76</v>
      </c>
      <c r="X6" s="34">
        <f t="shared" si="3"/>
        <v>1576.14</v>
      </c>
      <c r="Y6" s="35">
        <f>IF(Y7="",NA(),Y7)</f>
        <v>104.02</v>
      </c>
      <c r="Z6" s="35">
        <f t="shared" ref="Z6:AH6" si="4">IF(Z7="",NA(),Z7)</f>
        <v>97.54</v>
      </c>
      <c r="AA6" s="35">
        <f t="shared" si="4"/>
        <v>101.28</v>
      </c>
      <c r="AB6" s="35">
        <f t="shared" si="4"/>
        <v>97.95</v>
      </c>
      <c r="AC6" s="35">
        <f t="shared" si="4"/>
        <v>73.53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351.66</v>
      </c>
      <c r="BG6" s="35">
        <f t="shared" ref="BG6:BO6" si="7">IF(BG7="",NA(),BG7)</f>
        <v>315.75</v>
      </c>
      <c r="BH6" s="35">
        <f t="shared" si="7"/>
        <v>359.23</v>
      </c>
      <c r="BI6" s="35">
        <f t="shared" si="7"/>
        <v>253.71</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100.34</v>
      </c>
      <c r="BR6" s="35">
        <f t="shared" ref="BR6:BZ6" si="8">IF(BR7="",NA(),BR7)</f>
        <v>70.86</v>
      </c>
      <c r="BS6" s="35">
        <f t="shared" si="8"/>
        <v>93.71</v>
      </c>
      <c r="BT6" s="35">
        <f t="shared" si="8"/>
        <v>106.31</v>
      </c>
      <c r="BU6" s="35">
        <f t="shared" si="8"/>
        <v>137.58000000000001</v>
      </c>
      <c r="BV6" s="35">
        <f t="shared" si="8"/>
        <v>51.03</v>
      </c>
      <c r="BW6" s="35">
        <f t="shared" si="8"/>
        <v>50.9</v>
      </c>
      <c r="BX6" s="35">
        <f t="shared" si="8"/>
        <v>50.82</v>
      </c>
      <c r="BY6" s="35">
        <f t="shared" si="8"/>
        <v>52.19</v>
      </c>
      <c r="BZ6" s="35">
        <f t="shared" si="8"/>
        <v>55.32</v>
      </c>
      <c r="CA6" s="34" t="str">
        <f>IF(CA7="","",IF(CA7="-","【-】","【"&amp;SUBSTITUTE(TEXT(CA7,"#,##0.00"),"-","△")&amp;"】"))</f>
        <v>【55.73】</v>
      </c>
      <c r="CB6" s="35">
        <f>IF(CB7="",NA(),CB7)</f>
        <v>197.64</v>
      </c>
      <c r="CC6" s="35">
        <f t="shared" ref="CC6:CK6" si="9">IF(CC7="",NA(),CC7)</f>
        <v>269.88</v>
      </c>
      <c r="CD6" s="35">
        <f t="shared" si="9"/>
        <v>264.58999999999997</v>
      </c>
      <c r="CE6" s="35">
        <f t="shared" si="9"/>
        <v>178.93</v>
      </c>
      <c r="CF6" s="35">
        <f t="shared" si="9"/>
        <v>155.21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61.44</v>
      </c>
      <c r="CN6" s="35">
        <f t="shared" ref="CN6:CV6" si="10">IF(CN7="",NA(),CN7)</f>
        <v>75.64</v>
      </c>
      <c r="CO6" s="35">
        <f t="shared" si="10"/>
        <v>75.64</v>
      </c>
      <c r="CP6" s="35">
        <f t="shared" si="10"/>
        <v>75.64</v>
      </c>
      <c r="CQ6" s="35">
        <f t="shared" si="10"/>
        <v>65.97</v>
      </c>
      <c r="CR6" s="35">
        <f t="shared" si="10"/>
        <v>54.74</v>
      </c>
      <c r="CS6" s="35">
        <f t="shared" si="10"/>
        <v>53.78</v>
      </c>
      <c r="CT6" s="35">
        <f t="shared" si="10"/>
        <v>53.24</v>
      </c>
      <c r="CU6" s="35">
        <f t="shared" si="10"/>
        <v>52.31</v>
      </c>
      <c r="CV6" s="35">
        <f t="shared" si="10"/>
        <v>60.65</v>
      </c>
      <c r="CW6" s="34" t="str">
        <f>IF(CW7="","",IF(CW7="-","【-】","【"&amp;SUBSTITUTE(TEXT(CW7,"#,##0.00"),"-","△")&amp;"】"))</f>
        <v>【59.15】</v>
      </c>
      <c r="CX6" s="35">
        <f>IF(CX7="",NA(),CX7)</f>
        <v>95.4</v>
      </c>
      <c r="CY6" s="35">
        <f t="shared" ref="CY6:DG6" si="11">IF(CY7="",NA(),CY7)</f>
        <v>94.88</v>
      </c>
      <c r="CZ6" s="35">
        <f t="shared" si="11"/>
        <v>95.29</v>
      </c>
      <c r="DA6" s="35">
        <f t="shared" si="11"/>
        <v>95.87</v>
      </c>
      <c r="DB6" s="35">
        <f t="shared" si="11"/>
        <v>96.32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75051</v>
      </c>
      <c r="D7" s="37">
        <v>47</v>
      </c>
      <c r="E7" s="37">
        <v>17</v>
      </c>
      <c r="F7" s="37">
        <v>5</v>
      </c>
      <c r="G7" s="37">
        <v>0</v>
      </c>
      <c r="H7" s="37" t="s">
        <v>110</v>
      </c>
      <c r="I7" s="37" t="s">
        <v>111</v>
      </c>
      <c r="J7" s="37" t="s">
        <v>112</v>
      </c>
      <c r="K7" s="37" t="s">
        <v>113</v>
      </c>
      <c r="L7" s="37" t="s">
        <v>114</v>
      </c>
      <c r="M7" s="37"/>
      <c r="N7" s="38" t="s">
        <v>115</v>
      </c>
      <c r="O7" s="38" t="s">
        <v>116</v>
      </c>
      <c r="P7" s="38">
        <v>50.03</v>
      </c>
      <c r="Q7" s="38">
        <v>100</v>
      </c>
      <c r="R7" s="38">
        <v>4200</v>
      </c>
      <c r="S7" s="38">
        <v>5606</v>
      </c>
      <c r="T7" s="38">
        <v>163.29</v>
      </c>
      <c r="U7" s="38">
        <v>34.33</v>
      </c>
      <c r="V7" s="38">
        <v>2774</v>
      </c>
      <c r="W7" s="38">
        <v>1.76</v>
      </c>
      <c r="X7" s="38">
        <v>1576.14</v>
      </c>
      <c r="Y7" s="38">
        <v>104.02</v>
      </c>
      <c r="Z7" s="38">
        <v>97.54</v>
      </c>
      <c r="AA7" s="38">
        <v>101.28</v>
      </c>
      <c r="AB7" s="38">
        <v>97.95</v>
      </c>
      <c r="AC7" s="38">
        <v>73.53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351.66</v>
      </c>
      <c r="BG7" s="38">
        <v>315.75</v>
      </c>
      <c r="BH7" s="38">
        <v>359.23</v>
      </c>
      <c r="BI7" s="38">
        <v>253.71</v>
      </c>
      <c r="BJ7" s="38">
        <v>0</v>
      </c>
      <c r="BK7" s="38">
        <v>1197.82</v>
      </c>
      <c r="BL7" s="38">
        <v>1126.77</v>
      </c>
      <c r="BM7" s="38">
        <v>1044.8</v>
      </c>
      <c r="BN7" s="38">
        <v>1081.8</v>
      </c>
      <c r="BO7" s="38">
        <v>974.93</v>
      </c>
      <c r="BP7" s="38">
        <v>914.53</v>
      </c>
      <c r="BQ7" s="38">
        <v>100.34</v>
      </c>
      <c r="BR7" s="38">
        <v>70.86</v>
      </c>
      <c r="BS7" s="38">
        <v>93.71</v>
      </c>
      <c r="BT7" s="38">
        <v>106.31</v>
      </c>
      <c r="BU7" s="38">
        <v>137.58000000000001</v>
      </c>
      <c r="BV7" s="38">
        <v>51.03</v>
      </c>
      <c r="BW7" s="38">
        <v>50.9</v>
      </c>
      <c r="BX7" s="38">
        <v>50.82</v>
      </c>
      <c r="BY7" s="38">
        <v>52.19</v>
      </c>
      <c r="BZ7" s="38">
        <v>55.32</v>
      </c>
      <c r="CA7" s="38">
        <v>55.73</v>
      </c>
      <c r="CB7" s="38">
        <v>197.64</v>
      </c>
      <c r="CC7" s="38">
        <v>269.88</v>
      </c>
      <c r="CD7" s="38">
        <v>264.58999999999997</v>
      </c>
      <c r="CE7" s="38">
        <v>178.93</v>
      </c>
      <c r="CF7" s="38">
        <v>155.21</v>
      </c>
      <c r="CG7" s="38">
        <v>289.60000000000002</v>
      </c>
      <c r="CH7" s="38">
        <v>293.27</v>
      </c>
      <c r="CI7" s="38">
        <v>300.52</v>
      </c>
      <c r="CJ7" s="38">
        <v>296.14</v>
      </c>
      <c r="CK7" s="38">
        <v>283.17</v>
      </c>
      <c r="CL7" s="38">
        <v>276.77999999999997</v>
      </c>
      <c r="CM7" s="38">
        <v>61.44</v>
      </c>
      <c r="CN7" s="38">
        <v>75.64</v>
      </c>
      <c r="CO7" s="38">
        <v>75.64</v>
      </c>
      <c r="CP7" s="38">
        <v>75.64</v>
      </c>
      <c r="CQ7" s="38">
        <v>65.97</v>
      </c>
      <c r="CR7" s="38">
        <v>54.74</v>
      </c>
      <c r="CS7" s="38">
        <v>53.78</v>
      </c>
      <c r="CT7" s="38">
        <v>53.24</v>
      </c>
      <c r="CU7" s="38">
        <v>52.31</v>
      </c>
      <c r="CV7" s="38">
        <v>60.65</v>
      </c>
      <c r="CW7" s="38">
        <v>59.15</v>
      </c>
      <c r="CX7" s="38">
        <v>95.4</v>
      </c>
      <c r="CY7" s="38">
        <v>94.88</v>
      </c>
      <c r="CZ7" s="38">
        <v>95.29</v>
      </c>
      <c r="DA7" s="38">
        <v>95.87</v>
      </c>
      <c r="DB7" s="38">
        <v>96.32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