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F19" i="4" s="1"/>
  <c r="AU6" i="5"/>
  <c r="AT6" i="5"/>
  <c r="L16" i="4" s="1"/>
  <c r="AS6" i="5"/>
  <c r="AR6" i="5"/>
  <c r="H16" i="4" s="1"/>
  <c r="AQ6" i="5"/>
  <c r="AP6" i="5"/>
  <c r="N15" i="4" s="1"/>
  <c r="AO6" i="5"/>
  <c r="AN6" i="5"/>
  <c r="J15" i="4" s="1"/>
  <c r="AM6" i="5"/>
  <c r="AL6" i="5"/>
  <c r="F15" i="4" s="1"/>
  <c r="AK6" i="5"/>
  <c r="AJ6" i="5"/>
  <c r="L14" i="4" s="1"/>
  <c r="AI6" i="5"/>
  <c r="AH6" i="5"/>
  <c r="H14" i="4" s="1"/>
  <c r="AG6" i="5"/>
  <c r="AF6" i="5"/>
  <c r="N13" i="4" s="1"/>
  <c r="AE6" i="5"/>
  <c r="AD6" i="5"/>
  <c r="J13" i="4" s="1"/>
  <c r="AC6" i="5"/>
  <c r="AB6" i="5"/>
  <c r="F13" i="4" s="1"/>
  <c r="AA6" i="5"/>
  <c r="Z6" i="5"/>
  <c r="L12" i="4" s="1"/>
  <c r="Y6" i="5"/>
  <c r="X6" i="5"/>
  <c r="H12" i="4" s="1"/>
  <c r="W6" i="5"/>
  <c r="V6" i="5"/>
  <c r="F9" i="4" s="1"/>
  <c r="U6" i="5"/>
  <c r="T6" i="5"/>
  <c r="S6" i="5"/>
  <c r="R6" i="5"/>
  <c r="Q6" i="5"/>
  <c r="P6" i="5"/>
  <c r="O6" i="5"/>
  <c r="N6" i="5"/>
  <c r="M6" i="5"/>
  <c r="FT8" i="5" s="1"/>
  <c r="L6" i="5"/>
  <c r="K6" i="5"/>
  <c r="J6" i="5"/>
  <c r="F3" i="4" s="1"/>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F16" i="4"/>
  <c r="L15" i="4"/>
  <c r="H15" i="4"/>
  <c r="N14" i="4"/>
  <c r="J14" i="4"/>
  <c r="F14" i="4"/>
  <c r="L13" i="4"/>
  <c r="H13" i="4"/>
  <c r="N12" i="4"/>
  <c r="J12" i="4"/>
  <c r="F12" i="4"/>
  <c r="N7" i="4"/>
  <c r="B7" i="4"/>
  <c r="N5" i="4"/>
  <c r="J5" i="4"/>
  <c r="F5" i="4"/>
  <c r="B5" i="4"/>
  <c r="N3" i="4"/>
  <c r="B3" i="4"/>
  <c r="FJ8" i="5" l="1"/>
  <c r="FM12" i="5" s="1"/>
  <c r="FX18" i="5"/>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N18" i="5"/>
  <c r="FL12" i="5"/>
  <c r="FK12" i="5"/>
  <c r="FN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FJ12" i="5" l="1"/>
  <c r="FL18" i="5"/>
  <c r="FM18" i="5"/>
  <c r="FJ18"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GP18" i="5"/>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<sst xmlns="http://schemas.openxmlformats.org/spreadsheetml/2006/main" count="885" uniqueCount="181">
  <si>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</si>
  <si>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</si>
  <si>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</si>
  <si>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</si>
  <si>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</si>
  <si>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</si>
  <si>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</si>
  <si>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</si>
  <si>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により生じた利益は、落雷等事故発生時における施設修繕等に充てるために天栄村新エネルギー基金に積み立て、その残額については次年度への繰越金として計上することとし、今後の事業運営に必要な財源を確保するためのものとしている。
基金への積立
　名称：天栄村新エネルギー基金　29,811千円
　目的：落雷等事故発生時における施設修繕等に充てるため
次年度繰越金　18,872千円
　目的：次年度の事業運営に必要な財源を確保するため</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</si>
  <si>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</si>
  <si>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</si>
  <si>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</si>
  <si>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</si>
  <si>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</si>
  <si>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</si>
  <si>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</si>
  <si>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</si>
  <si>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</si>
  <si>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</si>
  <si>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</si>
  <si>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</si>
  <si>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</si>
  <si>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</si>
  <si>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</si>
  <si>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</si>
  <si>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</si>
  <si>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</si>
  <si>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</si>
  <si>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</si>
  <si>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</si>
  <si>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</si>
  <si>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</si>
  <si>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</si>
  <si>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</si>
  <si>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</si>
  <si>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</si>
  <si>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</si>
  <si>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</si>
  <si>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</si>
  <si>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</si>
  <si>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</si>
  <si>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</si>
  <si>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</si>
  <si>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</si>
  <si>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</si>
  <si>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</si>
  <si>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</si>
  <si>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</si>
  <si>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</si>
  <si>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</si>
  <si>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</si>
  <si>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</si>
  <si>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</si>
  <si>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</si>
  <si>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</si>
  <si>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</si>
  <si>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</si>
  <si>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</si>
  <si>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</si>
  <si>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</si>
  <si>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</si>
  <si>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</si>
  <si>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</si>
  <si>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</si>
  <si>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</si>
  <si>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</si>
  <si>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</si>
  <si>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</si>
  <si>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</si>
  <si>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</si>
  <si>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</si>
  <si>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</si>
  <si>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</si>
  <si>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</si>
  <si>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</si>
  <si>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</si>
  <si>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</si>
  <si>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</si>
  <si>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</si>
  <si>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</si>
  <si>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</si>
  <si>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</si>
  <si>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</si>
  <si>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</si>
  <si>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</si>
  <si>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</si>
  <si>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</si>
  <si>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</si>
  <si>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</si>
  <si>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</si>
  <si>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</si>
  <si>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</si>
  <si>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</si>
  <si>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</si>
  <si>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</si>
  <si>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</si>
  <si>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</si>
  <si>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</si>
  <si>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</si>
  <si>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</si>
  <si>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</si>
  <si>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</si>
  <si>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</si>
  <si>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</si>
  <si>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</si>
  <si>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</si>
  <si>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</si>
  <si>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</si>
  <si>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</si>
  <si>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</si>
  <si>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</si>
  <si>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</si>
  <si>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</si>
  <si>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</si>
  <si>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</si>
  <si>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</si>
  <si>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</si>
  <si>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073440</t>
  </si>
  <si>
    <t>47</t>
  </si>
  <si>
    <t>04</t>
  </si>
  <si>
    <t>0</t>
  </si>
  <si>
    <t>000</t>
  </si>
  <si>
    <t>福島県　天栄村</t>
  </si>
  <si>
    <t>法非適用</t>
  </si>
  <si>
    <t>電気事業</t>
  </si>
  <si>
    <t/>
  </si>
  <si>
    <t>該当数値なし</t>
  </si>
  <si>
    <t>-</t>
  </si>
  <si>
    <t>平成３３年７月３１日　天栄風力発電所</t>
  </si>
  <si>
    <t>無</t>
  </si>
  <si>
    <t>東北電力株式会社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</si>
  <si>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</si>
  <si>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</si>
  <si>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</si>
  <si>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</si>
  <si>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</si>
  <si>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</si>
  <si>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</si>
  <si>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</si>
  <si>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</si>
  <si>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</si>
  <si>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</si>
  <si>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</si>
  <si>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</si>
  <si>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</si>
  <si>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</si>
  <si>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</si>
  <si>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</si>
  <si>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</si>
  <si>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</si>
  <si>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</si>
  <si>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</si>
  <si>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</si>
  <si>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</si>
  <si>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</si>
  <si>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</si>
  <si>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</si>
  <si>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</si>
  <si>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</si>
  <si>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</si>
  <si>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</si>
  <si>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</si>
  <si>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</si>
  <si>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</si>
  <si>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</si>
  <si>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</si>
  <si>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</si>
  <si>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</si>
  <si>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</si>
  <si>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</si>
  <si>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</si>
  <si>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</si>
  <si>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</si>
  <si>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</si>
  <si>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</si>
  <si>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</si>
  <si>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</si>
  <si>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</si>
  <si>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収益的収支比率については、平成２３年度から平成２４年度はほぼ平均値と同様に推移していたが、平成２６年度以降、良好な風量の確保による売電収入の増及び発電機器の故障減による保守委託料の減が要因となり、平均値を上回る状況となった。
・　営業収支比率については、営業費用を営業収益から１００％賄っている。収支比率の兼ね合いで数字が変動している状況である。
・　供給原価については、年々保守管理業務委託料が増加していることによるものである。
・　ＥＢＩＴＤＡについては、繰入金及び支払い利息がないため単純な収支差引の数値となり、毎年一定規模の利益が発生している。</t>
    <rPh sb="53" eb="55">
      <t>イコウ</t>
    </rPh>
    <rPh sb="232" eb="235">
      <t>クリイレキン</t>
    </rPh>
    <rPh sb="235" eb="236">
      <t>オヨ</t>
    </rPh>
    <rPh sb="237" eb="239">
      <t>シハラ</t>
    </rPh>
    <rPh sb="240" eb="242">
      <t>リソク</t>
    </rPh>
    <rPh sb="261" eb="263">
      <t>マイトシ</t>
    </rPh>
    <rPh sb="263" eb="265">
      <t>イッテイ</t>
    </rPh>
    <rPh sb="265" eb="267">
      <t>キボ</t>
    </rPh>
    <rPh sb="268" eb="270">
      <t>リエキ</t>
    </rPh>
    <rPh sb="271" eb="273">
      <t>ハッセイ</t>
    </rPh>
    <phoneticPr fontId="3"/>
  </si>
  <si>
    <t>・　設備利用比率については、平均値と同様に推移している。
・　故障が近年発生していないため、修繕費比率については、平均値より低い数値で推移している。
・　企業債残高対料金収入比率については、企業債を活用せず、自主財源及び国等の補助金で賄っており、０となっている。
・　ＦＩＴ収入割合については、平成２５年２月にＦＩＴ認定を受けているため、料金収入全額がＦＩＴ収入となっており、FIT適用期間終了（H33）後は、収入が大きく変動するリスクを抱えている。
・　今後については、天候等による風量の減少、落雷による施設等の故障、経年劣化による消耗品および保守管理業務委託料の増加、平成３３年７月に契約終了となる固定価格買取制度終了後の経営等への対応などの検討が見込まれる。</t>
    <rPh sb="31" eb="33">
      <t>コショウ</t>
    </rPh>
    <rPh sb="34" eb="36">
      <t>キンネン</t>
    </rPh>
    <rPh sb="36" eb="38">
      <t>ハッセイ</t>
    </rPh>
    <phoneticPr fontId="3"/>
  </si>
  <si>
    <t>　引き続き、安定的な発電量を確保する必要がある。故障等が増えることにより修繕費や部品費も増えるとともに、部品を新品に交換しても他の古い部品の負担が大きくなってしまうといった防ぎようのない課題も出てきている。今後は維持管理の強化や自主保全への努力がよりいっそう求められるものである。FIT適用終了（H33）後の事業のあり方については、現時点で方針は定まっていないが、今後策定を予定している経営戦略において、FIT終了による電力料収入の変動リスクも踏まえ検討することとしている。</t>
    <rPh sb="182" eb="184">
      <t>コンゴ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</si>
</sst>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17" fillId="2" borderId="13" xfId="1" applyFont="1" applyFill="1" applyBorder="1" applyAlignment="1">
      <alignment horizontal="left" vertical="center" shrinkToFit="1"/>
    </xf>
    <xf numFmtId="0" fontId="17" fillId="2" borderId="14" xfId="1" applyFont="1" applyFill="1" applyBorder="1" applyAlignment="1">
      <alignment horizontal="left" vertical="center" shrinkToFit="1"/>
    </xf>
    <xf numFmtId="0" fontId="17" fillId="2" borderId="15" xfId="1" applyFont="1" applyFill="1" applyBorder="1" applyAlignment="1">
      <alignment horizontal="left" vertical="center" shrinkToFit="1"/>
    </xf>
    <xf numFmtId="0" fontId="17" fillId="2" borderId="16" xfId="1" applyFont="1" applyFill="1" applyBorder="1" applyAlignment="1">
      <alignment horizontal="left" vertical="center" shrinkToFit="1"/>
    </xf>
    <xf numFmtId="0" fontId="17" fillId="2" borderId="0" xfId="1" applyFont="1" applyFill="1" applyBorder="1" applyAlignment="1">
      <alignment horizontal="left" vertical="center" shrinkToFit="1"/>
    </xf>
    <xf numFmtId="0" fontId="17"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181.8</c:v>
                </c:pt>
                <c:pt idx="1">
                  <c:v>164</c:v>
                </c:pt>
                <c:pt idx="2">
                  <c:v>204.8</c:v>
                </c:pt>
                <c:pt idx="3">
                  <c:v>171.9</c:v>
                </c:pt>
                <c:pt idx="4">
                  <c:v>142.19999999999999</c:v>
                </c:pt>
              </c:numCache>
            </c:numRef>
          </c:val>
        </c:ser>
        <c:dLbls>
          <c:showLegendKey val="0"/>
          <c:showVal val="0"/>
          <c:showCatName val="0"/>
          <c:showSerName val="0"/>
          <c:showPercent val="0"/>
          <c:showBubbleSize val="0"/>
        </c:dLbls>
        <c:gapWidth val="180"/>
        <c:overlap val="-90"/>
        <c:axId val="91892352"/>
        <c:axId val="9155609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1892352"/>
        <c:axId val="91556096"/>
      </c:lineChart>
      <c:catAx>
        <c:axId val="91892352"/>
        <c:scaling>
          <c:orientation val="minMax"/>
        </c:scaling>
        <c:delete val="0"/>
        <c:axPos val="b"/>
        <c:numFmt formatCode="ge" sourceLinked="1"/>
        <c:majorTickMark val="none"/>
        <c:minorTickMark val="none"/>
        <c:tickLblPos val="none"/>
        <c:crossAx val="91556096"/>
        <c:crosses val="autoZero"/>
        <c:auto val="0"/>
        <c:lblAlgn val="ctr"/>
        <c:lblOffset val="100"/>
        <c:noMultiLvlLbl val="1"/>
      </c:catAx>
      <c:valAx>
        <c:axId val="9155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892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182.2</c:v>
                </c:pt>
                <c:pt idx="1">
                  <c:v>164.2</c:v>
                </c:pt>
                <c:pt idx="2">
                  <c:v>205</c:v>
                </c:pt>
                <c:pt idx="3">
                  <c:v>172.1</c:v>
                </c:pt>
                <c:pt idx="4">
                  <c:v>142.30000000000001</c:v>
                </c:pt>
              </c:numCache>
            </c:numRef>
          </c:val>
        </c:ser>
        <c:dLbls>
          <c:showLegendKey val="0"/>
          <c:showVal val="0"/>
          <c:showCatName val="0"/>
          <c:showSerName val="0"/>
          <c:showPercent val="0"/>
          <c:showBubbleSize val="0"/>
        </c:dLbls>
        <c:gapWidth val="180"/>
        <c:overlap val="-90"/>
        <c:axId val="91611904"/>
        <c:axId val="9161344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1611904"/>
        <c:axId val="91613440"/>
      </c:lineChart>
      <c:catAx>
        <c:axId val="91611904"/>
        <c:scaling>
          <c:orientation val="minMax"/>
        </c:scaling>
        <c:delete val="0"/>
        <c:axPos val="b"/>
        <c:numFmt formatCode="ge" sourceLinked="1"/>
        <c:majorTickMark val="none"/>
        <c:minorTickMark val="none"/>
        <c:tickLblPos val="none"/>
        <c:crossAx val="91613440"/>
        <c:crosses val="autoZero"/>
        <c:auto val="0"/>
        <c:lblAlgn val="ctr"/>
        <c:lblOffset val="100"/>
        <c:noMultiLvlLbl val="1"/>
      </c:catAx>
      <c:valAx>
        <c:axId val="9161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61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052544"/>
        <c:axId val="9505408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052544"/>
        <c:axId val="95054080"/>
      </c:lineChart>
      <c:catAx>
        <c:axId val="95052544"/>
        <c:scaling>
          <c:orientation val="minMax"/>
        </c:scaling>
        <c:delete val="0"/>
        <c:axPos val="b"/>
        <c:numFmt formatCode="ge" sourceLinked="1"/>
        <c:majorTickMark val="none"/>
        <c:minorTickMark val="none"/>
        <c:tickLblPos val="none"/>
        <c:crossAx val="95054080"/>
        <c:crosses val="autoZero"/>
        <c:auto val="0"/>
        <c:lblAlgn val="ctr"/>
        <c:lblOffset val="100"/>
        <c:noMultiLvlLbl val="1"/>
      </c:catAx>
      <c:valAx>
        <c:axId val="95054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052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6983.9</c:v>
                </c:pt>
                <c:pt idx="1">
                  <c:v>11220.6</c:v>
                </c:pt>
                <c:pt idx="2">
                  <c:v>9247.7999999999993</c:v>
                </c:pt>
                <c:pt idx="3">
                  <c:v>11016.6</c:v>
                </c:pt>
                <c:pt idx="4">
                  <c:v>13319</c:v>
                </c:pt>
              </c:numCache>
            </c:numRef>
          </c:val>
        </c:ser>
        <c:dLbls>
          <c:showLegendKey val="0"/>
          <c:showVal val="0"/>
          <c:showCatName val="0"/>
          <c:showSerName val="0"/>
          <c:showPercent val="0"/>
          <c:showBubbleSize val="0"/>
        </c:dLbls>
        <c:gapWidth val="180"/>
        <c:overlap val="-90"/>
        <c:axId val="95087232"/>
        <c:axId val="10308889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95087232"/>
        <c:axId val="103088896"/>
      </c:lineChart>
      <c:catAx>
        <c:axId val="95087232"/>
        <c:scaling>
          <c:orientation val="minMax"/>
        </c:scaling>
        <c:delete val="0"/>
        <c:axPos val="b"/>
        <c:numFmt formatCode="ge" sourceLinked="1"/>
        <c:majorTickMark val="none"/>
        <c:minorTickMark val="none"/>
        <c:tickLblPos val="none"/>
        <c:crossAx val="103088896"/>
        <c:crosses val="autoZero"/>
        <c:auto val="0"/>
        <c:lblAlgn val="ctr"/>
        <c:lblOffset val="100"/>
        <c:noMultiLvlLbl val="1"/>
      </c:catAx>
      <c:valAx>
        <c:axId val="10308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087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29031</c:v>
                </c:pt>
                <c:pt idx="1">
                  <c:v>37302</c:v>
                </c:pt>
                <c:pt idx="2">
                  <c:v>48574</c:v>
                </c:pt>
                <c:pt idx="3">
                  <c:v>36820</c:v>
                </c:pt>
                <c:pt idx="4">
                  <c:v>28961</c:v>
                </c:pt>
              </c:numCache>
            </c:numRef>
          </c:val>
        </c:ser>
        <c:dLbls>
          <c:showLegendKey val="0"/>
          <c:showVal val="0"/>
          <c:showCatName val="0"/>
          <c:showSerName val="0"/>
          <c:showPercent val="0"/>
          <c:showBubbleSize val="0"/>
        </c:dLbls>
        <c:gapWidth val="180"/>
        <c:overlap val="-90"/>
        <c:axId val="103131776"/>
        <c:axId val="10313395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03131776"/>
        <c:axId val="103133952"/>
      </c:lineChart>
      <c:catAx>
        <c:axId val="103131776"/>
        <c:scaling>
          <c:orientation val="minMax"/>
        </c:scaling>
        <c:delete val="0"/>
        <c:axPos val="b"/>
        <c:numFmt formatCode="ge" sourceLinked="1"/>
        <c:majorTickMark val="none"/>
        <c:minorTickMark val="none"/>
        <c:tickLblPos val="none"/>
        <c:crossAx val="103133952"/>
        <c:crosses val="autoZero"/>
        <c:auto val="0"/>
        <c:lblAlgn val="ctr"/>
        <c:lblOffset val="100"/>
        <c:noMultiLvlLbl val="1"/>
      </c:catAx>
      <c:valAx>
        <c:axId val="1031339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13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19.3</c:v>
                </c:pt>
                <c:pt idx="1">
                  <c:v>19.8</c:v>
                </c:pt>
                <c:pt idx="2">
                  <c:v>19.100000000000001</c:v>
                </c:pt>
                <c:pt idx="3">
                  <c:v>17.600000000000001</c:v>
                </c:pt>
                <c:pt idx="4">
                  <c:v>19.600000000000001</c:v>
                </c:pt>
              </c:numCache>
            </c:numRef>
          </c:val>
        </c:ser>
        <c:dLbls>
          <c:showLegendKey val="0"/>
          <c:showVal val="0"/>
          <c:showCatName val="0"/>
          <c:showSerName val="0"/>
          <c:showPercent val="0"/>
          <c:showBubbleSize val="0"/>
        </c:dLbls>
        <c:gapWidth val="180"/>
        <c:overlap val="-90"/>
        <c:axId val="103511552"/>
        <c:axId val="10351347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03511552"/>
        <c:axId val="103513472"/>
      </c:lineChart>
      <c:catAx>
        <c:axId val="103511552"/>
        <c:scaling>
          <c:orientation val="minMax"/>
        </c:scaling>
        <c:delete val="0"/>
        <c:axPos val="b"/>
        <c:numFmt formatCode="ge" sourceLinked="1"/>
        <c:majorTickMark val="none"/>
        <c:minorTickMark val="none"/>
        <c:tickLblPos val="none"/>
        <c:crossAx val="103513472"/>
        <c:crosses val="autoZero"/>
        <c:auto val="0"/>
        <c:lblAlgn val="ctr"/>
        <c:lblOffset val="100"/>
        <c:noMultiLvlLbl val="1"/>
      </c:catAx>
      <c:valAx>
        <c:axId val="103513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51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4.4000000000000004</c:v>
                </c:pt>
                <c:pt idx="1">
                  <c:v>1.8</c:v>
                </c:pt>
                <c:pt idx="2">
                  <c:v>0.2</c:v>
                </c:pt>
                <c:pt idx="3">
                  <c:v>0</c:v>
                </c:pt>
                <c:pt idx="4">
                  <c:v>2.7</c:v>
                </c:pt>
              </c:numCache>
            </c:numRef>
          </c:val>
        </c:ser>
        <c:dLbls>
          <c:showLegendKey val="0"/>
          <c:showVal val="0"/>
          <c:showCatName val="0"/>
          <c:showSerName val="0"/>
          <c:showPercent val="0"/>
          <c:showBubbleSize val="0"/>
        </c:dLbls>
        <c:gapWidth val="180"/>
        <c:overlap val="-90"/>
        <c:axId val="103530496"/>
        <c:axId val="10353241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103530496"/>
        <c:axId val="103532416"/>
      </c:lineChart>
      <c:catAx>
        <c:axId val="103530496"/>
        <c:scaling>
          <c:orientation val="minMax"/>
        </c:scaling>
        <c:delete val="0"/>
        <c:axPos val="b"/>
        <c:numFmt formatCode="ge" sourceLinked="1"/>
        <c:majorTickMark val="none"/>
        <c:minorTickMark val="none"/>
        <c:tickLblPos val="none"/>
        <c:crossAx val="103532416"/>
        <c:crosses val="autoZero"/>
        <c:auto val="0"/>
        <c:lblAlgn val="ctr"/>
        <c:lblOffset val="100"/>
        <c:noMultiLvlLbl val="1"/>
      </c:catAx>
      <c:valAx>
        <c:axId val="10353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53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03577856"/>
        <c:axId val="10358412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103577856"/>
        <c:axId val="103584128"/>
      </c:lineChart>
      <c:catAx>
        <c:axId val="103577856"/>
        <c:scaling>
          <c:orientation val="minMax"/>
        </c:scaling>
        <c:delete val="0"/>
        <c:axPos val="b"/>
        <c:numFmt formatCode="ge" sourceLinked="1"/>
        <c:majorTickMark val="none"/>
        <c:minorTickMark val="none"/>
        <c:tickLblPos val="none"/>
        <c:crossAx val="103584128"/>
        <c:crosses val="autoZero"/>
        <c:auto val="0"/>
        <c:lblAlgn val="ctr"/>
        <c:lblOffset val="100"/>
        <c:noMultiLvlLbl val="1"/>
      </c:catAx>
      <c:valAx>
        <c:axId val="10358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577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3625088"/>
        <c:axId val="10362700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25088"/>
        <c:axId val="103627008"/>
      </c:lineChart>
      <c:catAx>
        <c:axId val="103625088"/>
        <c:scaling>
          <c:orientation val="minMax"/>
        </c:scaling>
        <c:delete val="0"/>
        <c:axPos val="b"/>
        <c:numFmt formatCode="ge" sourceLinked="1"/>
        <c:majorTickMark val="none"/>
        <c:minorTickMark val="none"/>
        <c:tickLblPos val="none"/>
        <c:crossAx val="103627008"/>
        <c:crosses val="autoZero"/>
        <c:auto val="0"/>
        <c:lblAlgn val="ctr"/>
        <c:lblOffset val="100"/>
        <c:noMultiLvlLbl val="1"/>
      </c:catAx>
      <c:valAx>
        <c:axId val="10362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36250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80"/>
        <c:overlap val="-90"/>
        <c:axId val="103647872"/>
        <c:axId val="10365824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03647872"/>
        <c:axId val="103658240"/>
      </c:lineChart>
      <c:catAx>
        <c:axId val="103647872"/>
        <c:scaling>
          <c:orientation val="minMax"/>
        </c:scaling>
        <c:delete val="0"/>
        <c:axPos val="b"/>
        <c:numFmt formatCode="ge" sourceLinked="1"/>
        <c:majorTickMark val="none"/>
        <c:minorTickMark val="none"/>
        <c:tickLblPos val="none"/>
        <c:crossAx val="103658240"/>
        <c:crosses val="autoZero"/>
        <c:auto val="0"/>
        <c:lblAlgn val="ctr"/>
        <c:lblOffset val="100"/>
        <c:noMultiLvlLbl val="1"/>
      </c:catAx>
      <c:valAx>
        <c:axId val="10365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64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4096512"/>
        <c:axId val="10409843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96512"/>
        <c:axId val="104098432"/>
      </c:lineChart>
      <c:catAx>
        <c:axId val="104096512"/>
        <c:scaling>
          <c:orientation val="minMax"/>
        </c:scaling>
        <c:delete val="0"/>
        <c:axPos val="b"/>
        <c:numFmt formatCode="ge" sourceLinked="1"/>
        <c:majorTickMark val="none"/>
        <c:minorTickMark val="none"/>
        <c:tickLblPos val="none"/>
        <c:crossAx val="104098432"/>
        <c:crosses val="autoZero"/>
        <c:auto val="0"/>
        <c:lblAlgn val="ctr"/>
        <c:lblOffset val="100"/>
        <c:noMultiLvlLbl val="1"/>
      </c:catAx>
      <c:valAx>
        <c:axId val="10409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09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4117760"/>
        <c:axId val="10411968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17760"/>
        <c:axId val="104119680"/>
      </c:lineChart>
      <c:catAx>
        <c:axId val="104117760"/>
        <c:scaling>
          <c:orientation val="minMax"/>
        </c:scaling>
        <c:delete val="0"/>
        <c:axPos val="b"/>
        <c:numFmt formatCode="ge" sourceLinked="1"/>
        <c:majorTickMark val="none"/>
        <c:minorTickMark val="none"/>
        <c:tickLblPos val="none"/>
        <c:crossAx val="104119680"/>
        <c:crosses val="autoZero"/>
        <c:auto val="0"/>
        <c:lblAlgn val="ctr"/>
        <c:lblOffset val="100"/>
        <c:noMultiLvlLbl val="1"/>
      </c:catAx>
      <c:valAx>
        <c:axId val="1041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11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4042496"/>
        <c:axId val="10404441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42496"/>
        <c:axId val="104044416"/>
      </c:lineChart>
      <c:catAx>
        <c:axId val="104042496"/>
        <c:scaling>
          <c:orientation val="minMax"/>
        </c:scaling>
        <c:delete val="0"/>
        <c:axPos val="b"/>
        <c:numFmt formatCode="ge" sourceLinked="1"/>
        <c:majorTickMark val="none"/>
        <c:minorTickMark val="none"/>
        <c:tickLblPos val="none"/>
        <c:crossAx val="104044416"/>
        <c:crosses val="autoZero"/>
        <c:auto val="0"/>
        <c:lblAlgn val="ctr"/>
        <c:lblOffset val="100"/>
        <c:noMultiLvlLbl val="1"/>
      </c:catAx>
      <c:valAx>
        <c:axId val="10404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40424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4401152"/>
        <c:axId val="10441152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01152"/>
        <c:axId val="104411520"/>
      </c:lineChart>
      <c:catAx>
        <c:axId val="104401152"/>
        <c:scaling>
          <c:orientation val="minMax"/>
        </c:scaling>
        <c:delete val="0"/>
        <c:axPos val="b"/>
        <c:numFmt formatCode="ge" sourceLinked="1"/>
        <c:majorTickMark val="none"/>
        <c:minorTickMark val="none"/>
        <c:tickLblPos val="none"/>
        <c:crossAx val="104411520"/>
        <c:crosses val="autoZero"/>
        <c:auto val="0"/>
        <c:lblAlgn val="ctr"/>
        <c:lblOffset val="100"/>
        <c:noMultiLvlLbl val="1"/>
      </c:catAx>
      <c:valAx>
        <c:axId val="104411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401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4448768"/>
        <c:axId val="10445068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48768"/>
        <c:axId val="104450688"/>
      </c:lineChart>
      <c:catAx>
        <c:axId val="104448768"/>
        <c:scaling>
          <c:orientation val="minMax"/>
        </c:scaling>
        <c:delete val="0"/>
        <c:axPos val="b"/>
        <c:numFmt formatCode="ge" sourceLinked="1"/>
        <c:majorTickMark val="none"/>
        <c:minorTickMark val="none"/>
        <c:tickLblPos val="none"/>
        <c:crossAx val="104450688"/>
        <c:crosses val="autoZero"/>
        <c:auto val="0"/>
        <c:lblAlgn val="ctr"/>
        <c:lblOffset val="100"/>
        <c:noMultiLvlLbl val="1"/>
      </c:catAx>
      <c:valAx>
        <c:axId val="104450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448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5602048"/>
        <c:axId val="10560832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02048"/>
        <c:axId val="105608320"/>
      </c:lineChart>
      <c:catAx>
        <c:axId val="105602048"/>
        <c:scaling>
          <c:orientation val="minMax"/>
        </c:scaling>
        <c:delete val="0"/>
        <c:axPos val="b"/>
        <c:numFmt formatCode="ge" sourceLinked="1"/>
        <c:majorTickMark val="none"/>
        <c:minorTickMark val="none"/>
        <c:tickLblPos val="none"/>
        <c:crossAx val="105608320"/>
        <c:crosses val="autoZero"/>
        <c:auto val="0"/>
        <c:lblAlgn val="ctr"/>
        <c:lblOffset val="100"/>
        <c:noMultiLvlLbl val="1"/>
      </c:catAx>
      <c:valAx>
        <c:axId val="10560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60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5633280"/>
        <c:axId val="10563520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33280"/>
        <c:axId val="105635200"/>
      </c:lineChart>
      <c:catAx>
        <c:axId val="105633280"/>
        <c:scaling>
          <c:orientation val="minMax"/>
        </c:scaling>
        <c:delete val="0"/>
        <c:axPos val="b"/>
        <c:numFmt formatCode="ge" sourceLinked="1"/>
        <c:majorTickMark val="none"/>
        <c:minorTickMark val="none"/>
        <c:tickLblPos val="none"/>
        <c:crossAx val="105635200"/>
        <c:crosses val="autoZero"/>
        <c:auto val="0"/>
        <c:lblAlgn val="ctr"/>
        <c:lblOffset val="100"/>
        <c:noMultiLvlLbl val="1"/>
      </c:catAx>
      <c:valAx>
        <c:axId val="10563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633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927104"/>
        <c:axId val="4892902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27104"/>
        <c:axId val="48929024"/>
      </c:lineChart>
      <c:catAx>
        <c:axId val="48927104"/>
        <c:scaling>
          <c:orientation val="minMax"/>
        </c:scaling>
        <c:delete val="0"/>
        <c:axPos val="b"/>
        <c:numFmt formatCode="ge" sourceLinked="1"/>
        <c:majorTickMark val="none"/>
        <c:minorTickMark val="none"/>
        <c:tickLblPos val="none"/>
        <c:crossAx val="48929024"/>
        <c:crosses val="autoZero"/>
        <c:auto val="0"/>
        <c:lblAlgn val="ctr"/>
        <c:lblOffset val="100"/>
        <c:noMultiLvlLbl val="1"/>
      </c:catAx>
      <c:valAx>
        <c:axId val="4892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927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4331520"/>
        <c:axId val="9090777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31520"/>
        <c:axId val="90907776"/>
      </c:lineChart>
      <c:catAx>
        <c:axId val="84331520"/>
        <c:scaling>
          <c:orientation val="minMax"/>
        </c:scaling>
        <c:delete val="0"/>
        <c:axPos val="b"/>
        <c:numFmt formatCode="ge" sourceLinked="1"/>
        <c:majorTickMark val="none"/>
        <c:minorTickMark val="none"/>
        <c:tickLblPos val="none"/>
        <c:crossAx val="90907776"/>
        <c:crosses val="autoZero"/>
        <c:auto val="0"/>
        <c:lblAlgn val="ctr"/>
        <c:lblOffset val="100"/>
        <c:noMultiLvlLbl val="1"/>
      </c:catAx>
      <c:valAx>
        <c:axId val="9090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31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965120"/>
        <c:axId val="4896704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65120"/>
        <c:axId val="48967040"/>
      </c:lineChart>
      <c:catAx>
        <c:axId val="48965120"/>
        <c:scaling>
          <c:orientation val="minMax"/>
        </c:scaling>
        <c:delete val="0"/>
        <c:axPos val="b"/>
        <c:numFmt formatCode="ge" sourceLinked="1"/>
        <c:majorTickMark val="none"/>
        <c:minorTickMark val="none"/>
        <c:tickLblPos val="none"/>
        <c:crossAx val="48967040"/>
        <c:crosses val="autoZero"/>
        <c:auto val="0"/>
        <c:lblAlgn val="ctr"/>
        <c:lblOffset val="100"/>
        <c:noMultiLvlLbl val="1"/>
      </c:catAx>
      <c:valAx>
        <c:axId val="4896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96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19.3</c:v>
                </c:pt>
                <c:pt idx="1">
                  <c:v>19.8</c:v>
                </c:pt>
                <c:pt idx="2">
                  <c:v>19.100000000000001</c:v>
                </c:pt>
                <c:pt idx="3">
                  <c:v>17.600000000000001</c:v>
                </c:pt>
                <c:pt idx="4">
                  <c:v>19.600000000000001</c:v>
                </c:pt>
              </c:numCache>
            </c:numRef>
          </c:val>
        </c:ser>
        <c:dLbls>
          <c:showLegendKey val="0"/>
          <c:showVal val="0"/>
          <c:showCatName val="0"/>
          <c:showSerName val="0"/>
          <c:showPercent val="0"/>
          <c:showBubbleSize val="0"/>
        </c:dLbls>
        <c:gapWidth val="180"/>
        <c:overlap val="-90"/>
        <c:axId val="48996736"/>
        <c:axId val="4899865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ser>
        <c:dLbls>
          <c:showLegendKey val="0"/>
          <c:showVal val="0"/>
          <c:showCatName val="0"/>
          <c:showSerName val="0"/>
          <c:showPercent val="0"/>
          <c:showBubbleSize val="0"/>
        </c:dLbls>
        <c:marker val="1"/>
        <c:smooth val="0"/>
        <c:axId val="48996736"/>
        <c:axId val="48998656"/>
      </c:lineChart>
      <c:catAx>
        <c:axId val="48996736"/>
        <c:scaling>
          <c:orientation val="minMax"/>
        </c:scaling>
        <c:delete val="0"/>
        <c:axPos val="b"/>
        <c:numFmt formatCode="ge" sourceLinked="1"/>
        <c:majorTickMark val="none"/>
        <c:minorTickMark val="none"/>
        <c:tickLblPos val="none"/>
        <c:crossAx val="48998656"/>
        <c:crosses val="autoZero"/>
        <c:auto val="0"/>
        <c:lblAlgn val="ctr"/>
        <c:lblOffset val="100"/>
        <c:noMultiLvlLbl val="1"/>
      </c:catAx>
      <c:valAx>
        <c:axId val="4899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996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4.4000000000000004</c:v>
                </c:pt>
                <c:pt idx="1">
                  <c:v>1.8</c:v>
                </c:pt>
                <c:pt idx="2">
                  <c:v>0.2</c:v>
                </c:pt>
                <c:pt idx="3">
                  <c:v>0</c:v>
                </c:pt>
                <c:pt idx="4">
                  <c:v>2.7</c:v>
                </c:pt>
              </c:numCache>
            </c:numRef>
          </c:val>
        </c:ser>
        <c:dLbls>
          <c:showLegendKey val="0"/>
          <c:showVal val="0"/>
          <c:showCatName val="0"/>
          <c:showSerName val="0"/>
          <c:showPercent val="0"/>
          <c:showBubbleSize val="0"/>
        </c:dLbls>
        <c:gapWidth val="180"/>
        <c:overlap val="-90"/>
        <c:axId val="49109632"/>
        <c:axId val="4912000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ser>
        <c:dLbls>
          <c:showLegendKey val="0"/>
          <c:showVal val="0"/>
          <c:showCatName val="0"/>
          <c:showSerName val="0"/>
          <c:showPercent val="0"/>
          <c:showBubbleSize val="0"/>
        </c:dLbls>
        <c:marker val="1"/>
        <c:smooth val="0"/>
        <c:axId val="49109632"/>
        <c:axId val="49120000"/>
      </c:lineChart>
      <c:catAx>
        <c:axId val="49109632"/>
        <c:scaling>
          <c:orientation val="minMax"/>
        </c:scaling>
        <c:delete val="0"/>
        <c:axPos val="b"/>
        <c:numFmt formatCode="ge" sourceLinked="1"/>
        <c:majorTickMark val="none"/>
        <c:minorTickMark val="none"/>
        <c:tickLblPos val="none"/>
        <c:crossAx val="49120000"/>
        <c:crosses val="autoZero"/>
        <c:auto val="0"/>
        <c:lblAlgn val="ctr"/>
        <c:lblOffset val="100"/>
        <c:noMultiLvlLbl val="1"/>
      </c:catAx>
      <c:valAx>
        <c:axId val="4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0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49136384"/>
        <c:axId val="4913830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ser>
        <c:dLbls>
          <c:showLegendKey val="0"/>
          <c:showVal val="0"/>
          <c:showCatName val="0"/>
          <c:showSerName val="0"/>
          <c:showPercent val="0"/>
          <c:showBubbleSize val="0"/>
        </c:dLbls>
        <c:marker val="1"/>
        <c:smooth val="0"/>
        <c:axId val="49136384"/>
        <c:axId val="49138304"/>
      </c:lineChart>
      <c:catAx>
        <c:axId val="49136384"/>
        <c:scaling>
          <c:orientation val="minMax"/>
        </c:scaling>
        <c:delete val="0"/>
        <c:axPos val="b"/>
        <c:numFmt formatCode="ge" sourceLinked="1"/>
        <c:majorTickMark val="none"/>
        <c:minorTickMark val="none"/>
        <c:tickLblPos val="none"/>
        <c:crossAx val="49138304"/>
        <c:crosses val="autoZero"/>
        <c:auto val="0"/>
        <c:lblAlgn val="ctr"/>
        <c:lblOffset val="100"/>
        <c:noMultiLvlLbl val="1"/>
      </c:catAx>
      <c:valAx>
        <c:axId val="4913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3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9171456"/>
        <c:axId val="4919001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171456"/>
        <c:axId val="49190016"/>
      </c:lineChart>
      <c:catAx>
        <c:axId val="49171456"/>
        <c:scaling>
          <c:orientation val="minMax"/>
        </c:scaling>
        <c:delete val="0"/>
        <c:axPos val="b"/>
        <c:numFmt formatCode="ge" sourceLinked="1"/>
        <c:majorTickMark val="none"/>
        <c:minorTickMark val="none"/>
        <c:tickLblPos val="none"/>
        <c:crossAx val="49190016"/>
        <c:crosses val="autoZero"/>
        <c:auto val="0"/>
        <c:lblAlgn val="ctr"/>
        <c:lblOffset val="100"/>
        <c:noMultiLvlLbl val="1"/>
      </c:catAx>
      <c:valAx>
        <c:axId val="49190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1714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80"/>
        <c:overlap val="-90"/>
        <c:axId val="48772608"/>
        <c:axId val="4877452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ser>
        <c:dLbls>
          <c:showLegendKey val="0"/>
          <c:showVal val="0"/>
          <c:showCatName val="0"/>
          <c:showSerName val="0"/>
          <c:showPercent val="0"/>
          <c:showBubbleSize val="0"/>
        </c:dLbls>
        <c:marker val="1"/>
        <c:smooth val="0"/>
        <c:axId val="48772608"/>
        <c:axId val="48774528"/>
      </c:lineChart>
      <c:catAx>
        <c:axId val="48772608"/>
        <c:scaling>
          <c:orientation val="minMax"/>
        </c:scaling>
        <c:delete val="0"/>
        <c:axPos val="b"/>
        <c:numFmt formatCode="ge" sourceLinked="1"/>
        <c:majorTickMark val="none"/>
        <c:minorTickMark val="none"/>
        <c:tickLblPos val="none"/>
        <c:crossAx val="48774528"/>
        <c:crosses val="autoZero"/>
        <c:auto val="0"/>
        <c:lblAlgn val="ctr"/>
        <c:lblOffset val="100"/>
        <c:noMultiLvlLbl val="1"/>
      </c:catAx>
      <c:valAx>
        <c:axId val="4877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772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820224"/>
        <c:axId val="4882214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820224"/>
        <c:axId val="48822144"/>
      </c:lineChart>
      <c:catAx>
        <c:axId val="48820224"/>
        <c:scaling>
          <c:orientation val="minMax"/>
        </c:scaling>
        <c:delete val="0"/>
        <c:axPos val="b"/>
        <c:numFmt formatCode="ge" sourceLinked="1"/>
        <c:majorTickMark val="none"/>
        <c:minorTickMark val="none"/>
        <c:tickLblPos val="none"/>
        <c:crossAx val="48822144"/>
        <c:crosses val="autoZero"/>
        <c:auto val="0"/>
        <c:lblAlgn val="ctr"/>
        <c:lblOffset val="100"/>
        <c:noMultiLvlLbl val="1"/>
      </c:catAx>
      <c:valAx>
        <c:axId val="4882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820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707840"/>
        <c:axId val="4871411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707840"/>
        <c:axId val="48714112"/>
      </c:lineChart>
      <c:catAx>
        <c:axId val="48707840"/>
        <c:scaling>
          <c:orientation val="minMax"/>
        </c:scaling>
        <c:delete val="0"/>
        <c:axPos val="b"/>
        <c:numFmt formatCode="ge" sourceLinked="1"/>
        <c:majorTickMark val="none"/>
        <c:minorTickMark val="none"/>
        <c:tickLblPos val="none"/>
        <c:crossAx val="48714112"/>
        <c:crosses val="autoZero"/>
        <c:auto val="0"/>
        <c:lblAlgn val="ctr"/>
        <c:lblOffset val="100"/>
        <c:noMultiLvlLbl val="1"/>
      </c:catAx>
      <c:valAx>
        <c:axId val="4871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70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824704"/>
        <c:axId val="4882662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824704"/>
        <c:axId val="48826624"/>
      </c:lineChart>
      <c:catAx>
        <c:axId val="48824704"/>
        <c:scaling>
          <c:orientation val="minMax"/>
        </c:scaling>
        <c:delete val="0"/>
        <c:axPos val="b"/>
        <c:numFmt formatCode="ge" sourceLinked="1"/>
        <c:majorTickMark val="none"/>
        <c:minorTickMark val="none"/>
        <c:tickLblPos val="none"/>
        <c:crossAx val="48826624"/>
        <c:crosses val="autoZero"/>
        <c:auto val="0"/>
        <c:lblAlgn val="ctr"/>
        <c:lblOffset val="100"/>
        <c:noMultiLvlLbl val="1"/>
      </c:catAx>
      <c:valAx>
        <c:axId val="48826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82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839296"/>
        <c:axId val="488660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839296"/>
        <c:axId val="48866048"/>
      </c:lineChart>
      <c:catAx>
        <c:axId val="48839296"/>
        <c:scaling>
          <c:orientation val="minMax"/>
        </c:scaling>
        <c:delete val="0"/>
        <c:axPos val="b"/>
        <c:numFmt formatCode="ge" sourceLinked="1"/>
        <c:majorTickMark val="none"/>
        <c:minorTickMark val="none"/>
        <c:tickLblPos val="none"/>
        <c:crossAx val="48866048"/>
        <c:crosses val="autoZero"/>
        <c:auto val="0"/>
        <c:lblAlgn val="ctr"/>
        <c:lblOffset val="100"/>
        <c:noMultiLvlLbl val="1"/>
      </c:catAx>
      <c:valAx>
        <c:axId val="4886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83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9550464"/>
        <c:axId val="4955238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550464"/>
        <c:axId val="49552384"/>
      </c:lineChart>
      <c:catAx>
        <c:axId val="49550464"/>
        <c:scaling>
          <c:orientation val="minMax"/>
        </c:scaling>
        <c:delete val="0"/>
        <c:axPos val="b"/>
        <c:numFmt formatCode="ge" sourceLinked="1"/>
        <c:majorTickMark val="none"/>
        <c:minorTickMark val="none"/>
        <c:tickLblPos val="none"/>
        <c:crossAx val="49552384"/>
        <c:crosses val="autoZero"/>
        <c:auto val="0"/>
        <c:lblAlgn val="ctr"/>
        <c:lblOffset val="100"/>
        <c:noMultiLvlLbl val="1"/>
      </c:catAx>
      <c:valAx>
        <c:axId val="4955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55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811242"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6342" y="12013045"/>
          <a:ext cx="5686265" cy="2893989"/>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6342" y="15061046"/>
          <a:ext cx="5686265" cy="288965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6342" y="18122034"/>
          <a:ext cx="5686265" cy="288965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6342" y="21165705"/>
          <a:ext cx="5686265" cy="288966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6342" y="24176183"/>
          <a:ext cx="5686265" cy="288965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01298" y="12013045"/>
          <a:ext cx="5182453" cy="2893989"/>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01298" y="15061046"/>
          <a:ext cx="5182453" cy="288965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01298" y="18122034"/>
          <a:ext cx="5182453" cy="288965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01298" y="21165705"/>
          <a:ext cx="5182453" cy="288966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01298" y="24176183"/>
          <a:ext cx="5182453" cy="288965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77108" y="12013045"/>
          <a:ext cx="5191977" cy="2893989"/>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77108" y="15061046"/>
          <a:ext cx="5191977" cy="288965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77108" y="18122034"/>
          <a:ext cx="5191977" cy="288965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77108" y="21165705"/>
          <a:ext cx="5191977" cy="288966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77108" y="24176183"/>
          <a:ext cx="5191977" cy="288965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731269" y="12013045"/>
          <a:ext cx="5191978" cy="2893989"/>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731269" y="15061046"/>
          <a:ext cx="5191978" cy="288965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731269" y="18122034"/>
          <a:ext cx="5191978" cy="288965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731269" y="21165705"/>
          <a:ext cx="5191978" cy="288966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731269" y="24176183"/>
          <a:ext cx="5191978" cy="288965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642952" y="12013045"/>
          <a:ext cx="5191977" cy="2893989"/>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642952" y="15061046"/>
          <a:ext cx="5191977" cy="288965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642952" y="18122034"/>
          <a:ext cx="5191977" cy="288965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642952" y="21165705"/>
          <a:ext cx="5191977" cy="288966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642952" y="24176183"/>
          <a:ext cx="5191977" cy="288965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1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1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1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1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1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1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1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1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1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1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1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18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18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18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18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18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18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18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18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18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18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190"/>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19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192"/>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19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194"/>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195"/>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196"/>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19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198"/>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199"/>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200"/>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201"/>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20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203"/>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204"/>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205"/>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206"/>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20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208"/>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209"/>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210"/>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211"/>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212"/>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213"/>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214"/>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21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21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U1" zoomScale="60" zoomScaleNormal="60" workbookViewId="0">
      <selection activeCell="AK3" sqref="AK3:AQ117"/>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福島県　天栄村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46" t="s">
        <v>2</v>
      </c>
      <c r="C2" s="114"/>
      <c r="D2" s="114"/>
      <c r="E2" s="114"/>
      <c r="F2" s="114" t="s">
        <v>3</v>
      </c>
      <c r="G2" s="114"/>
      <c r="H2" s="114"/>
      <c r="I2" s="114"/>
      <c r="J2" s="114" t="s">
        <v>4</v>
      </c>
      <c r="K2" s="114"/>
      <c r="L2" s="114"/>
      <c r="M2" s="114"/>
      <c r="N2" s="114" t="s">
        <v>5</v>
      </c>
      <c r="O2" s="114"/>
      <c r="P2" s="114"/>
      <c r="Q2" s="115"/>
      <c r="R2" s="1"/>
      <c r="S2" s="177" t="s">
        <v>6</v>
      </c>
      <c r="T2" s="178"/>
      <c r="U2" s="178"/>
      <c r="V2" s="178"/>
      <c r="W2" s="178"/>
      <c r="X2" s="178"/>
      <c r="Y2" s="178"/>
      <c r="Z2" s="178"/>
      <c r="AA2" s="178"/>
      <c r="AB2" s="178"/>
      <c r="AC2" s="178"/>
      <c r="AD2" s="178"/>
      <c r="AE2" s="178"/>
      <c r="AF2" s="178"/>
      <c r="AG2" s="178"/>
      <c r="AH2" s="179"/>
      <c r="AI2" s="1"/>
      <c r="AJ2" s="1"/>
      <c r="AK2" s="174" t="s">
        <v>7</v>
      </c>
      <c r="AL2" s="175"/>
      <c r="AM2" s="175"/>
      <c r="AN2" s="175"/>
      <c r="AO2" s="175"/>
      <c r="AP2" s="175"/>
      <c r="AQ2" s="176"/>
    </row>
    <row r="3" spans="1:43" ht="23.1" customHeight="1" x14ac:dyDescent="0.15">
      <c r="A3" s="1"/>
      <c r="B3" s="157" t="str">
        <f>データ!I6</f>
        <v>法非適用</v>
      </c>
      <c r="C3" s="158"/>
      <c r="D3" s="158"/>
      <c r="E3" s="158"/>
      <c r="F3" s="158" t="str">
        <f>データ!J6</f>
        <v>電気事業</v>
      </c>
      <c r="G3" s="158"/>
      <c r="H3" s="158"/>
      <c r="I3" s="158"/>
      <c r="J3" s="159"/>
      <c r="K3" s="159"/>
      <c r="L3" s="159"/>
      <c r="M3" s="159"/>
      <c r="N3" s="160" t="str">
        <f>データ!L6</f>
        <v>該当数値なし</v>
      </c>
      <c r="O3" s="160"/>
      <c r="P3" s="160"/>
      <c r="Q3" s="161"/>
      <c r="R3" s="1"/>
      <c r="S3" s="162" t="s">
        <v>8</v>
      </c>
      <c r="T3" s="163"/>
      <c r="U3" s="163"/>
      <c r="V3" s="163"/>
      <c r="W3" s="163"/>
      <c r="X3" s="163"/>
      <c r="Y3" s="163"/>
      <c r="Z3" s="163"/>
      <c r="AA3" s="163"/>
      <c r="AB3" s="163"/>
      <c r="AC3" s="163"/>
      <c r="AD3" s="163"/>
      <c r="AE3" s="163"/>
      <c r="AF3" s="163"/>
      <c r="AG3" s="163"/>
      <c r="AH3" s="164"/>
      <c r="AI3" s="1"/>
      <c r="AJ3" s="1"/>
      <c r="AK3" s="191" t="s">
        <v>178</v>
      </c>
      <c r="AL3" s="192"/>
      <c r="AM3" s="192"/>
      <c r="AN3" s="192"/>
      <c r="AO3" s="192"/>
      <c r="AP3" s="192"/>
      <c r="AQ3" s="193"/>
    </row>
    <row r="4" spans="1:43" ht="23.1" customHeight="1" x14ac:dyDescent="0.15">
      <c r="A4" s="1"/>
      <c r="B4" s="137" t="s">
        <v>9</v>
      </c>
      <c r="C4" s="138"/>
      <c r="D4" s="138"/>
      <c r="E4" s="138"/>
      <c r="F4" s="138" t="s">
        <v>10</v>
      </c>
      <c r="G4" s="138"/>
      <c r="H4" s="138"/>
      <c r="I4" s="138"/>
      <c r="J4" s="138" t="s">
        <v>11</v>
      </c>
      <c r="K4" s="138"/>
      <c r="L4" s="138"/>
      <c r="M4" s="138"/>
      <c r="N4" s="138" t="s">
        <v>12</v>
      </c>
      <c r="O4" s="138"/>
      <c r="P4" s="138"/>
      <c r="Q4" s="139"/>
      <c r="R4" s="1"/>
      <c r="S4" s="165"/>
      <c r="T4" s="166"/>
      <c r="U4" s="166"/>
      <c r="V4" s="166"/>
      <c r="W4" s="166"/>
      <c r="X4" s="166"/>
      <c r="Y4" s="166"/>
      <c r="Z4" s="166"/>
      <c r="AA4" s="166"/>
      <c r="AB4" s="166"/>
      <c r="AC4" s="166"/>
      <c r="AD4" s="166"/>
      <c r="AE4" s="166"/>
      <c r="AF4" s="166"/>
      <c r="AG4" s="166"/>
      <c r="AH4" s="167"/>
      <c r="AI4" s="1"/>
      <c r="AJ4" s="1"/>
      <c r="AK4" s="191"/>
      <c r="AL4" s="192"/>
      <c r="AM4" s="192"/>
      <c r="AN4" s="192"/>
      <c r="AO4" s="192"/>
      <c r="AP4" s="192"/>
      <c r="AQ4" s="193"/>
    </row>
    <row r="5" spans="1:43" ht="23.1" customHeight="1" x14ac:dyDescent="0.15">
      <c r="A5" s="1"/>
      <c r="B5" s="171" t="str">
        <f>データ!M6</f>
        <v>-</v>
      </c>
      <c r="C5" s="172"/>
      <c r="D5" s="172"/>
      <c r="E5" s="172"/>
      <c r="F5" s="151" t="str">
        <f>データ!N6</f>
        <v>-</v>
      </c>
      <c r="G5" s="151"/>
      <c r="H5" s="151"/>
      <c r="I5" s="151"/>
      <c r="J5" s="151">
        <f>データ!O6</f>
        <v>1</v>
      </c>
      <c r="K5" s="151"/>
      <c r="L5" s="151"/>
      <c r="M5" s="151"/>
      <c r="N5" s="151" t="str">
        <f>データ!P6</f>
        <v>-</v>
      </c>
      <c r="O5" s="151"/>
      <c r="P5" s="151"/>
      <c r="Q5" s="173"/>
      <c r="R5" s="1"/>
      <c r="S5" s="165"/>
      <c r="T5" s="166"/>
      <c r="U5" s="166"/>
      <c r="V5" s="166"/>
      <c r="W5" s="166"/>
      <c r="X5" s="166"/>
      <c r="Y5" s="166"/>
      <c r="Z5" s="166"/>
      <c r="AA5" s="166"/>
      <c r="AB5" s="166"/>
      <c r="AC5" s="166"/>
      <c r="AD5" s="166"/>
      <c r="AE5" s="166"/>
      <c r="AF5" s="166"/>
      <c r="AG5" s="166"/>
      <c r="AH5" s="167"/>
      <c r="AI5" s="1"/>
      <c r="AJ5" s="1"/>
      <c r="AK5" s="191"/>
      <c r="AL5" s="192"/>
      <c r="AM5" s="192"/>
      <c r="AN5" s="192"/>
      <c r="AO5" s="192"/>
      <c r="AP5" s="192"/>
      <c r="AQ5" s="193"/>
    </row>
    <row r="6" spans="1:43" ht="23.1" customHeight="1" x14ac:dyDescent="0.15">
      <c r="A6" s="1"/>
      <c r="B6" s="137" t="s">
        <v>13</v>
      </c>
      <c r="C6" s="138"/>
      <c r="D6" s="138"/>
      <c r="E6" s="138"/>
      <c r="F6" s="138" t="s">
        <v>14</v>
      </c>
      <c r="G6" s="138"/>
      <c r="H6" s="138"/>
      <c r="I6" s="138"/>
      <c r="J6" s="138" t="s">
        <v>15</v>
      </c>
      <c r="K6" s="138"/>
      <c r="L6" s="138"/>
      <c r="M6" s="138"/>
      <c r="N6" s="138" t="s">
        <v>16</v>
      </c>
      <c r="O6" s="138"/>
      <c r="P6" s="138"/>
      <c r="Q6" s="139"/>
      <c r="R6" s="1"/>
      <c r="S6" s="165"/>
      <c r="T6" s="166"/>
      <c r="U6" s="166"/>
      <c r="V6" s="166"/>
      <c r="W6" s="166"/>
      <c r="X6" s="166"/>
      <c r="Y6" s="166"/>
      <c r="Z6" s="166"/>
      <c r="AA6" s="166"/>
      <c r="AB6" s="166"/>
      <c r="AC6" s="166"/>
      <c r="AD6" s="166"/>
      <c r="AE6" s="166"/>
      <c r="AF6" s="166"/>
      <c r="AG6" s="166"/>
      <c r="AH6" s="167"/>
      <c r="AI6" s="1"/>
      <c r="AJ6" s="1"/>
      <c r="AK6" s="191"/>
      <c r="AL6" s="192"/>
      <c r="AM6" s="192"/>
      <c r="AN6" s="192"/>
      <c r="AO6" s="192"/>
      <c r="AP6" s="192"/>
      <c r="AQ6" s="193"/>
    </row>
    <row r="7" spans="1:43" ht="22.5" customHeight="1" x14ac:dyDescent="0.15">
      <c r="A7" s="1"/>
      <c r="B7" s="150" t="str">
        <f>データ!Q6</f>
        <v>-</v>
      </c>
      <c r="C7" s="151"/>
      <c r="D7" s="151"/>
      <c r="E7" s="151"/>
      <c r="F7" s="152" t="s">
        <v>128</v>
      </c>
      <c r="G7" s="153"/>
      <c r="H7" s="153"/>
      <c r="I7" s="153"/>
      <c r="J7" s="154" t="s">
        <v>128</v>
      </c>
      <c r="K7" s="154"/>
      <c r="L7" s="154"/>
      <c r="M7" s="154"/>
      <c r="N7" s="155" t="str">
        <f>データ!T6</f>
        <v>無</v>
      </c>
      <c r="O7" s="155"/>
      <c r="P7" s="155"/>
      <c r="Q7" s="156"/>
      <c r="R7" s="1"/>
      <c r="S7" s="165"/>
      <c r="T7" s="166"/>
      <c r="U7" s="166"/>
      <c r="V7" s="166"/>
      <c r="W7" s="166"/>
      <c r="X7" s="166"/>
      <c r="Y7" s="166"/>
      <c r="Z7" s="166"/>
      <c r="AA7" s="166"/>
      <c r="AB7" s="166"/>
      <c r="AC7" s="166"/>
      <c r="AD7" s="166"/>
      <c r="AE7" s="166"/>
      <c r="AF7" s="166"/>
      <c r="AG7" s="166"/>
      <c r="AH7" s="167"/>
      <c r="AI7" s="1"/>
      <c r="AJ7" s="1"/>
      <c r="AK7" s="191"/>
      <c r="AL7" s="192"/>
      <c r="AM7" s="192"/>
      <c r="AN7" s="192"/>
      <c r="AO7" s="192"/>
      <c r="AP7" s="192"/>
      <c r="AQ7" s="193"/>
    </row>
    <row r="8" spans="1:43" ht="23.1" customHeight="1" x14ac:dyDescent="0.15">
      <c r="A8" s="1"/>
      <c r="B8" s="137" t="s">
        <v>17</v>
      </c>
      <c r="C8" s="138"/>
      <c r="D8" s="138"/>
      <c r="E8" s="138"/>
      <c r="F8" s="138" t="s">
        <v>18</v>
      </c>
      <c r="G8" s="138"/>
      <c r="H8" s="138"/>
      <c r="I8" s="138"/>
      <c r="J8" s="138"/>
      <c r="K8" s="138"/>
      <c r="L8" s="138"/>
      <c r="M8" s="138"/>
      <c r="N8" s="138"/>
      <c r="O8" s="138"/>
      <c r="P8" s="138"/>
      <c r="Q8" s="139"/>
      <c r="R8" s="1"/>
      <c r="S8" s="165"/>
      <c r="T8" s="166"/>
      <c r="U8" s="166"/>
      <c r="V8" s="166"/>
      <c r="W8" s="166"/>
      <c r="X8" s="166"/>
      <c r="Y8" s="166"/>
      <c r="Z8" s="166"/>
      <c r="AA8" s="166"/>
      <c r="AB8" s="166"/>
      <c r="AC8" s="166"/>
      <c r="AD8" s="166"/>
      <c r="AE8" s="166"/>
      <c r="AF8" s="166"/>
      <c r="AG8" s="166"/>
      <c r="AH8" s="167"/>
      <c r="AI8" s="1"/>
      <c r="AJ8" s="1"/>
      <c r="AK8" s="191"/>
      <c r="AL8" s="192"/>
      <c r="AM8" s="192"/>
      <c r="AN8" s="192"/>
      <c r="AO8" s="192"/>
      <c r="AP8" s="192"/>
      <c r="AQ8" s="193"/>
    </row>
    <row r="9" spans="1:43" ht="23.1" customHeight="1" thickBot="1" x14ac:dyDescent="0.2">
      <c r="A9" s="1"/>
      <c r="B9" s="140" t="s">
        <v>130</v>
      </c>
      <c r="C9" s="141"/>
      <c r="D9" s="141"/>
      <c r="E9" s="141"/>
      <c r="F9" s="142" t="str">
        <f>データ!V6</f>
        <v>-</v>
      </c>
      <c r="G9" s="142"/>
      <c r="H9" s="142"/>
      <c r="I9" s="142"/>
      <c r="J9" s="143"/>
      <c r="K9" s="143"/>
      <c r="L9" s="143"/>
      <c r="M9" s="143"/>
      <c r="N9" s="144"/>
      <c r="O9" s="144"/>
      <c r="P9" s="144"/>
      <c r="Q9" s="145"/>
      <c r="R9" s="1"/>
      <c r="S9" s="165"/>
      <c r="T9" s="166"/>
      <c r="U9" s="166"/>
      <c r="V9" s="166"/>
      <c r="W9" s="166"/>
      <c r="X9" s="166"/>
      <c r="Y9" s="166"/>
      <c r="Z9" s="166"/>
      <c r="AA9" s="166"/>
      <c r="AB9" s="166"/>
      <c r="AC9" s="166"/>
      <c r="AD9" s="166"/>
      <c r="AE9" s="166"/>
      <c r="AF9" s="166"/>
      <c r="AG9" s="166"/>
      <c r="AH9" s="167"/>
      <c r="AI9" s="1"/>
      <c r="AJ9" s="1"/>
      <c r="AK9" s="191"/>
      <c r="AL9" s="192"/>
      <c r="AM9" s="192"/>
      <c r="AN9" s="192"/>
      <c r="AO9" s="192"/>
      <c r="AP9" s="192"/>
      <c r="AQ9" s="193"/>
    </row>
    <row r="10" spans="1:43" ht="27" customHeight="1" thickBot="1" x14ac:dyDescent="0.2">
      <c r="A10" s="1"/>
      <c r="B10" s="6" t="s">
        <v>19</v>
      </c>
      <c r="C10" s="7"/>
      <c r="D10" s="7"/>
      <c r="E10" s="7"/>
      <c r="F10" s="7"/>
      <c r="G10" s="7"/>
      <c r="H10" s="7"/>
      <c r="I10" s="7"/>
      <c r="J10" s="7"/>
      <c r="K10" s="7"/>
      <c r="L10" s="7"/>
      <c r="M10" s="7"/>
      <c r="N10" s="7"/>
      <c r="O10" s="7"/>
      <c r="P10" s="7"/>
      <c r="Q10" s="7"/>
      <c r="R10" s="1"/>
      <c r="S10" s="165"/>
      <c r="T10" s="166"/>
      <c r="U10" s="166"/>
      <c r="V10" s="166"/>
      <c r="W10" s="166"/>
      <c r="X10" s="166"/>
      <c r="Y10" s="166"/>
      <c r="Z10" s="166"/>
      <c r="AA10" s="166"/>
      <c r="AB10" s="166"/>
      <c r="AC10" s="166"/>
      <c r="AD10" s="166"/>
      <c r="AE10" s="166"/>
      <c r="AF10" s="166"/>
      <c r="AG10" s="166"/>
      <c r="AH10" s="167"/>
      <c r="AI10" s="1"/>
      <c r="AJ10" s="1"/>
      <c r="AK10" s="191"/>
      <c r="AL10" s="192"/>
      <c r="AM10" s="192"/>
      <c r="AN10" s="192"/>
      <c r="AO10" s="192"/>
      <c r="AP10" s="192"/>
      <c r="AQ10" s="193"/>
    </row>
    <row r="11" spans="1:43" ht="23.1" customHeight="1" x14ac:dyDescent="0.15">
      <c r="A11" s="1"/>
      <c r="B11" s="146" t="s">
        <v>20</v>
      </c>
      <c r="C11" s="114"/>
      <c r="D11" s="114"/>
      <c r="E11" s="114"/>
      <c r="F11" s="147">
        <f>データ!B10</f>
        <v>40909</v>
      </c>
      <c r="G11" s="148"/>
      <c r="H11" s="147">
        <f>データ!C10</f>
        <v>41275</v>
      </c>
      <c r="I11" s="148"/>
      <c r="J11" s="147">
        <f>データ!D10</f>
        <v>41640</v>
      </c>
      <c r="K11" s="148"/>
      <c r="L11" s="147">
        <f>データ!E10</f>
        <v>42005</v>
      </c>
      <c r="M11" s="148"/>
      <c r="N11" s="147">
        <f>データ!F10</f>
        <v>42370</v>
      </c>
      <c r="O11" s="149"/>
      <c r="P11" s="8"/>
      <c r="Q11" s="8"/>
      <c r="R11" s="1"/>
      <c r="S11" s="165"/>
      <c r="T11" s="166"/>
      <c r="U11" s="166"/>
      <c r="V11" s="166"/>
      <c r="W11" s="166"/>
      <c r="X11" s="166"/>
      <c r="Y11" s="166"/>
      <c r="Z11" s="166"/>
      <c r="AA11" s="166"/>
      <c r="AB11" s="166"/>
      <c r="AC11" s="166"/>
      <c r="AD11" s="166"/>
      <c r="AE11" s="166"/>
      <c r="AF11" s="166"/>
      <c r="AG11" s="166"/>
      <c r="AH11" s="167"/>
      <c r="AI11" s="1"/>
      <c r="AJ11" s="1"/>
      <c r="AK11" s="191"/>
      <c r="AL11" s="192"/>
      <c r="AM11" s="192"/>
      <c r="AN11" s="192"/>
      <c r="AO11" s="192"/>
      <c r="AP11" s="192"/>
      <c r="AQ11" s="193"/>
    </row>
    <row r="12" spans="1:43" ht="23.1" customHeight="1" x14ac:dyDescent="0.15">
      <c r="A12" s="1"/>
      <c r="B12" s="137" t="s">
        <v>22</v>
      </c>
      <c r="C12" s="138"/>
      <c r="D12" s="138"/>
      <c r="E12" s="138"/>
      <c r="F12" s="133" t="str">
        <f>データ!W6</f>
        <v>-</v>
      </c>
      <c r="G12" s="134"/>
      <c r="H12" s="133" t="str">
        <f>データ!X6</f>
        <v>-</v>
      </c>
      <c r="I12" s="134"/>
      <c r="J12" s="133" t="str">
        <f>データ!Y6</f>
        <v>-</v>
      </c>
      <c r="K12" s="134"/>
      <c r="L12" s="133" t="str">
        <f>データ!Z6</f>
        <v>-</v>
      </c>
      <c r="M12" s="134"/>
      <c r="N12" s="135" t="str">
        <f>データ!AA6</f>
        <v>-</v>
      </c>
      <c r="O12" s="136"/>
      <c r="P12" s="8"/>
      <c r="Q12" s="8"/>
      <c r="R12" s="1"/>
      <c r="S12" s="165"/>
      <c r="T12" s="166"/>
      <c r="U12" s="166"/>
      <c r="V12" s="166"/>
      <c r="W12" s="166"/>
      <c r="X12" s="166"/>
      <c r="Y12" s="166"/>
      <c r="Z12" s="166"/>
      <c r="AA12" s="166"/>
      <c r="AB12" s="166"/>
      <c r="AC12" s="166"/>
      <c r="AD12" s="166"/>
      <c r="AE12" s="166"/>
      <c r="AF12" s="166"/>
      <c r="AG12" s="166"/>
      <c r="AH12" s="167"/>
      <c r="AI12" s="1"/>
      <c r="AJ12" s="1"/>
      <c r="AK12" s="191"/>
      <c r="AL12" s="192"/>
      <c r="AM12" s="192"/>
      <c r="AN12" s="192"/>
      <c r="AO12" s="192"/>
      <c r="AP12" s="192"/>
      <c r="AQ12" s="193"/>
    </row>
    <row r="13" spans="1:43" ht="23.1" customHeight="1" x14ac:dyDescent="0.15">
      <c r="A13" s="1"/>
      <c r="B13" s="130" t="s">
        <v>23</v>
      </c>
      <c r="C13" s="131"/>
      <c r="D13" s="131"/>
      <c r="E13" s="132"/>
      <c r="F13" s="133" t="str">
        <f>データ!AB6</f>
        <v>-</v>
      </c>
      <c r="G13" s="134"/>
      <c r="H13" s="133" t="str">
        <f>データ!AC6</f>
        <v>-</v>
      </c>
      <c r="I13" s="134"/>
      <c r="J13" s="133" t="str">
        <f>データ!AD6</f>
        <v>-</v>
      </c>
      <c r="K13" s="134"/>
      <c r="L13" s="133" t="str">
        <f>データ!AE6</f>
        <v>-</v>
      </c>
      <c r="M13" s="134"/>
      <c r="N13" s="135" t="str">
        <f>データ!AF6</f>
        <v>-</v>
      </c>
      <c r="O13" s="136"/>
      <c r="P13" s="8"/>
      <c r="Q13" s="8"/>
      <c r="R13" s="1"/>
      <c r="S13" s="165"/>
      <c r="T13" s="166"/>
      <c r="U13" s="166"/>
      <c r="V13" s="166"/>
      <c r="W13" s="166"/>
      <c r="X13" s="166"/>
      <c r="Y13" s="166"/>
      <c r="Z13" s="166"/>
      <c r="AA13" s="166"/>
      <c r="AB13" s="166"/>
      <c r="AC13" s="166"/>
      <c r="AD13" s="166"/>
      <c r="AE13" s="166"/>
      <c r="AF13" s="166"/>
      <c r="AG13" s="166"/>
      <c r="AH13" s="167"/>
      <c r="AI13" s="1"/>
      <c r="AJ13" s="1"/>
      <c r="AK13" s="191"/>
      <c r="AL13" s="192"/>
      <c r="AM13" s="192"/>
      <c r="AN13" s="192"/>
      <c r="AO13" s="192"/>
      <c r="AP13" s="192"/>
      <c r="AQ13" s="193"/>
    </row>
    <row r="14" spans="1:43" ht="23.1" customHeight="1" x14ac:dyDescent="0.15">
      <c r="A14" s="1"/>
      <c r="B14" s="130" t="s">
        <v>24</v>
      </c>
      <c r="C14" s="131"/>
      <c r="D14" s="131"/>
      <c r="E14" s="132"/>
      <c r="F14" s="133">
        <f>データ!AG6</f>
        <v>5079</v>
      </c>
      <c r="G14" s="134"/>
      <c r="H14" s="133">
        <f>データ!AH6</f>
        <v>5191</v>
      </c>
      <c r="I14" s="134"/>
      <c r="J14" s="133">
        <f>データ!AI6</f>
        <v>5012</v>
      </c>
      <c r="K14" s="134"/>
      <c r="L14" s="133">
        <f>データ!AJ6</f>
        <v>4646</v>
      </c>
      <c r="M14" s="134"/>
      <c r="N14" s="135">
        <f>データ!AK6</f>
        <v>5147</v>
      </c>
      <c r="O14" s="136"/>
      <c r="P14" s="8"/>
      <c r="Q14" s="8"/>
      <c r="R14" s="1"/>
      <c r="S14" s="165"/>
      <c r="T14" s="166"/>
      <c r="U14" s="166"/>
      <c r="V14" s="166"/>
      <c r="W14" s="166"/>
      <c r="X14" s="166"/>
      <c r="Y14" s="166"/>
      <c r="Z14" s="166"/>
      <c r="AA14" s="166"/>
      <c r="AB14" s="166"/>
      <c r="AC14" s="166"/>
      <c r="AD14" s="166"/>
      <c r="AE14" s="166"/>
      <c r="AF14" s="166"/>
      <c r="AG14" s="166"/>
      <c r="AH14" s="167"/>
      <c r="AI14" s="1"/>
      <c r="AJ14" s="1"/>
      <c r="AK14" s="191"/>
      <c r="AL14" s="192"/>
      <c r="AM14" s="192"/>
      <c r="AN14" s="192"/>
      <c r="AO14" s="192"/>
      <c r="AP14" s="192"/>
      <c r="AQ14" s="193"/>
    </row>
    <row r="15" spans="1:43" ht="23.1" customHeight="1" x14ac:dyDescent="0.15">
      <c r="A15" s="1"/>
      <c r="B15" s="123" t="s">
        <v>25</v>
      </c>
      <c r="C15" s="124"/>
      <c r="D15" s="124"/>
      <c r="E15" s="125"/>
      <c r="F15" s="126" t="str">
        <f>データ!AL6</f>
        <v>-</v>
      </c>
      <c r="G15" s="126"/>
      <c r="H15" s="126" t="str">
        <f>データ!AM6</f>
        <v>-</v>
      </c>
      <c r="I15" s="126"/>
      <c r="J15" s="126" t="str">
        <f>データ!AN6</f>
        <v>-</v>
      </c>
      <c r="K15" s="126"/>
      <c r="L15" s="126" t="str">
        <f>データ!AO6</f>
        <v>-</v>
      </c>
      <c r="M15" s="126"/>
      <c r="N15" s="127" t="str">
        <f>データ!AP6</f>
        <v>-</v>
      </c>
      <c r="O15" s="128"/>
      <c r="P15" s="8"/>
      <c r="Q15" s="8"/>
      <c r="R15" s="1"/>
      <c r="S15" s="165"/>
      <c r="T15" s="166"/>
      <c r="U15" s="166"/>
      <c r="V15" s="166"/>
      <c r="W15" s="166"/>
      <c r="X15" s="166"/>
      <c r="Y15" s="166"/>
      <c r="Z15" s="166"/>
      <c r="AA15" s="166"/>
      <c r="AB15" s="166"/>
      <c r="AC15" s="166"/>
      <c r="AD15" s="166"/>
      <c r="AE15" s="166"/>
      <c r="AF15" s="166"/>
      <c r="AG15" s="166"/>
      <c r="AH15" s="167"/>
      <c r="AI15" s="1"/>
      <c r="AJ15" s="1"/>
      <c r="AK15" s="191"/>
      <c r="AL15" s="192"/>
      <c r="AM15" s="192"/>
      <c r="AN15" s="192"/>
      <c r="AO15" s="192"/>
      <c r="AP15" s="192"/>
      <c r="AQ15" s="193"/>
    </row>
    <row r="16" spans="1:43" ht="23.1" customHeight="1" thickBot="1" x14ac:dyDescent="0.2">
      <c r="A16" s="1"/>
      <c r="B16" s="116" t="s">
        <v>26</v>
      </c>
      <c r="C16" s="117"/>
      <c r="D16" s="117"/>
      <c r="E16" s="118"/>
      <c r="F16" s="129">
        <f>データ!AQ6</f>
        <v>5079</v>
      </c>
      <c r="G16" s="129"/>
      <c r="H16" s="129">
        <f>データ!AR6</f>
        <v>5191</v>
      </c>
      <c r="I16" s="129"/>
      <c r="J16" s="129">
        <f>データ!AS6</f>
        <v>5012</v>
      </c>
      <c r="K16" s="129"/>
      <c r="L16" s="129">
        <f>データ!AT6</f>
        <v>4646</v>
      </c>
      <c r="M16" s="129"/>
      <c r="N16" s="121">
        <f>データ!AU6</f>
        <v>5147</v>
      </c>
      <c r="O16" s="122"/>
      <c r="P16" s="8"/>
      <c r="Q16" s="8"/>
      <c r="R16" s="1"/>
      <c r="S16" s="165"/>
      <c r="T16" s="166"/>
      <c r="U16" s="166"/>
      <c r="V16" s="166"/>
      <c r="W16" s="166"/>
      <c r="X16" s="166"/>
      <c r="Y16" s="166"/>
      <c r="Z16" s="166"/>
      <c r="AA16" s="166"/>
      <c r="AB16" s="166"/>
      <c r="AC16" s="166"/>
      <c r="AD16" s="166"/>
      <c r="AE16" s="166"/>
      <c r="AF16" s="166"/>
      <c r="AG16" s="166"/>
      <c r="AH16" s="167"/>
      <c r="AI16" s="1"/>
      <c r="AJ16" s="1"/>
      <c r="AK16" s="191"/>
      <c r="AL16" s="192"/>
      <c r="AM16" s="192"/>
      <c r="AN16" s="192"/>
      <c r="AO16" s="192"/>
      <c r="AP16" s="192"/>
      <c r="AQ16" s="193"/>
    </row>
    <row r="17" spans="1:43" ht="15.6" customHeight="1" thickBot="1" x14ac:dyDescent="0.2">
      <c r="A17" s="1"/>
      <c r="B17" s="9"/>
      <c r="C17" s="1"/>
      <c r="D17" s="1"/>
      <c r="E17" s="1"/>
      <c r="F17" s="1"/>
      <c r="G17" s="1"/>
      <c r="H17" s="1"/>
      <c r="I17" s="1"/>
      <c r="J17" s="1"/>
      <c r="K17" s="1"/>
      <c r="L17" s="1"/>
      <c r="M17" s="1"/>
      <c r="N17" s="1"/>
      <c r="O17" s="1"/>
      <c r="P17" s="1"/>
      <c r="Q17" s="1"/>
      <c r="R17" s="1"/>
      <c r="S17" s="165"/>
      <c r="T17" s="166"/>
      <c r="U17" s="166"/>
      <c r="V17" s="166"/>
      <c r="W17" s="166"/>
      <c r="X17" s="166"/>
      <c r="Y17" s="166"/>
      <c r="Z17" s="166"/>
      <c r="AA17" s="166"/>
      <c r="AB17" s="166"/>
      <c r="AC17" s="166"/>
      <c r="AD17" s="166"/>
      <c r="AE17" s="166"/>
      <c r="AF17" s="166"/>
      <c r="AG17" s="166"/>
      <c r="AH17" s="167"/>
      <c r="AI17" s="1"/>
      <c r="AJ17" s="1"/>
      <c r="AK17" s="191"/>
      <c r="AL17" s="192"/>
      <c r="AM17" s="192"/>
      <c r="AN17" s="192"/>
      <c r="AO17" s="192"/>
      <c r="AP17" s="192"/>
      <c r="AQ17" s="193"/>
    </row>
    <row r="18" spans="1:43" ht="23.1" customHeight="1" x14ac:dyDescent="0.15">
      <c r="A18" s="1"/>
      <c r="B18" s="112"/>
      <c r="C18" s="113"/>
      <c r="D18" s="113"/>
      <c r="E18" s="113"/>
      <c r="F18" s="114" t="s">
        <v>27</v>
      </c>
      <c r="G18" s="114"/>
      <c r="H18" s="114"/>
      <c r="I18" s="114" t="s">
        <v>28</v>
      </c>
      <c r="J18" s="114"/>
      <c r="K18" s="114"/>
      <c r="L18" s="114" t="s">
        <v>26</v>
      </c>
      <c r="M18" s="114"/>
      <c r="N18" s="114"/>
      <c r="O18" s="115"/>
      <c r="P18" s="1"/>
      <c r="Q18" s="1"/>
      <c r="R18" s="1"/>
      <c r="S18" s="165"/>
      <c r="T18" s="166"/>
      <c r="U18" s="166"/>
      <c r="V18" s="166"/>
      <c r="W18" s="166"/>
      <c r="X18" s="166"/>
      <c r="Y18" s="166"/>
      <c r="Z18" s="166"/>
      <c r="AA18" s="166"/>
      <c r="AB18" s="166"/>
      <c r="AC18" s="166"/>
      <c r="AD18" s="166"/>
      <c r="AE18" s="166"/>
      <c r="AF18" s="166"/>
      <c r="AG18" s="166"/>
      <c r="AH18" s="167"/>
      <c r="AI18" s="1"/>
      <c r="AJ18" s="1"/>
      <c r="AK18" s="191"/>
      <c r="AL18" s="192"/>
      <c r="AM18" s="192"/>
      <c r="AN18" s="192"/>
      <c r="AO18" s="192"/>
      <c r="AP18" s="192"/>
      <c r="AQ18" s="193"/>
    </row>
    <row r="19" spans="1:43" ht="23.1" customHeight="1" thickBot="1" x14ac:dyDescent="0.2">
      <c r="A19" s="1"/>
      <c r="B19" s="116" t="s">
        <v>29</v>
      </c>
      <c r="C19" s="117"/>
      <c r="D19" s="117"/>
      <c r="E19" s="118"/>
      <c r="F19" s="119" t="str">
        <f>データ!AV6</f>
        <v>-</v>
      </c>
      <c r="G19" s="119"/>
      <c r="H19" s="119"/>
      <c r="I19" s="119">
        <f>データ!AW6</f>
        <v>90217</v>
      </c>
      <c r="J19" s="119"/>
      <c r="K19" s="119"/>
      <c r="L19" s="119">
        <f>データ!AX6</f>
        <v>90217</v>
      </c>
      <c r="M19" s="119"/>
      <c r="N19" s="119"/>
      <c r="O19" s="120"/>
      <c r="P19" s="1"/>
      <c r="Q19" s="1"/>
      <c r="R19" s="1"/>
      <c r="S19" s="168"/>
      <c r="T19" s="169"/>
      <c r="U19" s="169"/>
      <c r="V19" s="169"/>
      <c r="W19" s="169"/>
      <c r="X19" s="169"/>
      <c r="Y19" s="169"/>
      <c r="Z19" s="169"/>
      <c r="AA19" s="169"/>
      <c r="AB19" s="169"/>
      <c r="AC19" s="169"/>
      <c r="AD19" s="169"/>
      <c r="AE19" s="169"/>
      <c r="AF19" s="169"/>
      <c r="AG19" s="169"/>
      <c r="AH19" s="170"/>
      <c r="AI19" s="1"/>
      <c r="AJ19" s="1"/>
      <c r="AK19" s="191"/>
      <c r="AL19" s="192"/>
      <c r="AM19" s="192"/>
      <c r="AN19" s="192"/>
      <c r="AO19" s="192"/>
      <c r="AP19" s="192"/>
      <c r="AQ19" s="193"/>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1"/>
      <c r="AL20" s="192"/>
      <c r="AM20" s="192"/>
      <c r="AN20" s="192"/>
      <c r="AO20" s="192"/>
      <c r="AP20" s="192"/>
      <c r="AQ20" s="193"/>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1"/>
      <c r="AL21" s="192"/>
      <c r="AM21" s="192"/>
      <c r="AN21" s="192"/>
      <c r="AO21" s="192"/>
      <c r="AP21" s="192"/>
      <c r="AQ21" s="193"/>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1"/>
      <c r="AL22" s="192"/>
      <c r="AM22" s="192"/>
      <c r="AN22" s="192"/>
      <c r="AO22" s="192"/>
      <c r="AP22" s="192"/>
      <c r="AQ22" s="193"/>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1"/>
      <c r="AL23" s="192"/>
      <c r="AM23" s="192"/>
      <c r="AN23" s="192"/>
      <c r="AO23" s="192"/>
      <c r="AP23" s="192"/>
      <c r="AQ23" s="193"/>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1"/>
      <c r="AL24" s="192"/>
      <c r="AM24" s="192"/>
      <c r="AN24" s="192"/>
      <c r="AO24" s="192"/>
      <c r="AP24" s="192"/>
      <c r="AQ24" s="193"/>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1"/>
      <c r="AL25" s="192"/>
      <c r="AM25" s="192"/>
      <c r="AN25" s="192"/>
      <c r="AO25" s="192"/>
      <c r="AP25" s="192"/>
      <c r="AQ25" s="193"/>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1"/>
      <c r="AL26" s="192"/>
      <c r="AM26" s="192"/>
      <c r="AN26" s="192"/>
      <c r="AO26" s="192"/>
      <c r="AP26" s="192"/>
      <c r="AQ26" s="193"/>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1"/>
      <c r="AL27" s="192"/>
      <c r="AM27" s="192"/>
      <c r="AN27" s="192"/>
      <c r="AO27" s="192"/>
      <c r="AP27" s="192"/>
      <c r="AQ27" s="193"/>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1"/>
      <c r="AL28" s="192"/>
      <c r="AM28" s="192"/>
      <c r="AN28" s="192"/>
      <c r="AO28" s="192"/>
      <c r="AP28" s="192"/>
      <c r="AQ28" s="193"/>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1"/>
      <c r="AL29" s="192"/>
      <c r="AM29" s="192"/>
      <c r="AN29" s="192"/>
      <c r="AO29" s="192"/>
      <c r="AP29" s="192"/>
      <c r="AQ29" s="193"/>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1"/>
      <c r="AL30" s="192"/>
      <c r="AM30" s="192"/>
      <c r="AN30" s="192"/>
      <c r="AO30" s="192"/>
      <c r="AP30" s="192"/>
      <c r="AQ30" s="193"/>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1"/>
      <c r="AL31" s="192"/>
      <c r="AM31" s="192"/>
      <c r="AN31" s="192"/>
      <c r="AO31" s="192"/>
      <c r="AP31" s="192"/>
      <c r="AQ31" s="193"/>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1"/>
      <c r="AL32" s="192"/>
      <c r="AM32" s="192"/>
      <c r="AN32" s="192"/>
      <c r="AO32" s="192"/>
      <c r="AP32" s="192"/>
      <c r="AQ32" s="193"/>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1"/>
      <c r="AL33" s="192"/>
      <c r="AM33" s="192"/>
      <c r="AN33" s="192"/>
      <c r="AO33" s="192"/>
      <c r="AP33" s="192"/>
      <c r="AQ33" s="193"/>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1"/>
      <c r="AL34" s="192"/>
      <c r="AM34" s="192"/>
      <c r="AN34" s="192"/>
      <c r="AO34" s="192"/>
      <c r="AP34" s="192"/>
      <c r="AQ34" s="193"/>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1"/>
      <c r="AL35" s="192"/>
      <c r="AM35" s="192"/>
      <c r="AN35" s="192"/>
      <c r="AO35" s="192"/>
      <c r="AP35" s="192"/>
      <c r="AQ35" s="193"/>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1"/>
      <c r="AL36" s="192"/>
      <c r="AM36" s="192"/>
      <c r="AN36" s="192"/>
      <c r="AO36" s="192"/>
      <c r="AP36" s="192"/>
      <c r="AQ36" s="193"/>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91"/>
      <c r="AL37" s="192"/>
      <c r="AM37" s="192"/>
      <c r="AN37" s="192"/>
      <c r="AO37" s="192"/>
      <c r="AP37" s="192"/>
      <c r="AQ37" s="193"/>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94"/>
      <c r="AL38" s="195"/>
      <c r="AM38" s="195"/>
      <c r="AN38" s="195"/>
      <c r="AO38" s="195"/>
      <c r="AP38" s="195"/>
      <c r="AQ38" s="196"/>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97" t="s">
        <v>32</v>
      </c>
      <c r="AL39" s="198"/>
      <c r="AM39" s="198"/>
      <c r="AN39" s="198"/>
      <c r="AO39" s="198"/>
      <c r="AP39" s="198"/>
      <c r="AQ39" s="199"/>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91" t="s">
        <v>179</v>
      </c>
      <c r="AL40" s="192"/>
      <c r="AM40" s="192"/>
      <c r="AN40" s="192"/>
      <c r="AO40" s="192"/>
      <c r="AP40" s="192"/>
      <c r="AQ40" s="193"/>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91"/>
      <c r="AL41" s="192"/>
      <c r="AM41" s="192"/>
      <c r="AN41" s="192"/>
      <c r="AO41" s="192"/>
      <c r="AP41" s="192"/>
      <c r="AQ41" s="193"/>
    </row>
    <row r="42" spans="1:43" ht="43.35" customHeight="1" x14ac:dyDescent="0.15">
      <c r="A42" s="1"/>
      <c r="B42" s="110"/>
      <c r="C42" s="111"/>
      <c r="D42" s="111"/>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91"/>
      <c r="AL42" s="192"/>
      <c r="AM42" s="192"/>
      <c r="AN42" s="192"/>
      <c r="AO42" s="192"/>
      <c r="AP42" s="192"/>
      <c r="AQ42" s="193"/>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91"/>
      <c r="AL43" s="192"/>
      <c r="AM43" s="192"/>
      <c r="AN43" s="192"/>
      <c r="AO43" s="192"/>
      <c r="AP43" s="192"/>
      <c r="AQ43" s="193"/>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91"/>
      <c r="AL44" s="192"/>
      <c r="AM44" s="192"/>
      <c r="AN44" s="192"/>
      <c r="AO44" s="192"/>
      <c r="AP44" s="192"/>
      <c r="AQ44" s="193"/>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91"/>
      <c r="AL45" s="192"/>
      <c r="AM45" s="192"/>
      <c r="AN45" s="192"/>
      <c r="AO45" s="192"/>
      <c r="AP45" s="192"/>
      <c r="AQ45" s="193"/>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91"/>
      <c r="AL46" s="192"/>
      <c r="AM46" s="192"/>
      <c r="AN46" s="192"/>
      <c r="AO46" s="192"/>
      <c r="AP46" s="192"/>
      <c r="AQ46" s="193"/>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91"/>
      <c r="AL47" s="192"/>
      <c r="AM47" s="192"/>
      <c r="AN47" s="192"/>
      <c r="AO47" s="192"/>
      <c r="AP47" s="192"/>
      <c r="AQ47" s="193"/>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91"/>
      <c r="AL48" s="192"/>
      <c r="AM48" s="192"/>
      <c r="AN48" s="192"/>
      <c r="AO48" s="192"/>
      <c r="AP48" s="192"/>
      <c r="AQ48" s="193"/>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91"/>
      <c r="AL49" s="192"/>
      <c r="AM49" s="192"/>
      <c r="AN49" s="192"/>
      <c r="AO49" s="192"/>
      <c r="AP49" s="192"/>
      <c r="AQ49" s="193"/>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91"/>
      <c r="AL50" s="192"/>
      <c r="AM50" s="192"/>
      <c r="AN50" s="192"/>
      <c r="AO50" s="192"/>
      <c r="AP50" s="192"/>
      <c r="AQ50" s="193"/>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91"/>
      <c r="AL51" s="192"/>
      <c r="AM51" s="192"/>
      <c r="AN51" s="192"/>
      <c r="AO51" s="192"/>
      <c r="AP51" s="192"/>
      <c r="AQ51" s="193"/>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91"/>
      <c r="AL52" s="192"/>
      <c r="AM52" s="192"/>
      <c r="AN52" s="192"/>
      <c r="AO52" s="192"/>
      <c r="AP52" s="192"/>
      <c r="AQ52" s="193"/>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91"/>
      <c r="AL53" s="192"/>
      <c r="AM53" s="192"/>
      <c r="AN53" s="192"/>
      <c r="AO53" s="192"/>
      <c r="AP53" s="192"/>
      <c r="AQ53" s="193"/>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91"/>
      <c r="AL54" s="192"/>
      <c r="AM54" s="192"/>
      <c r="AN54" s="192"/>
      <c r="AO54" s="192"/>
      <c r="AP54" s="192"/>
      <c r="AQ54" s="193"/>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91"/>
      <c r="AL55" s="192"/>
      <c r="AM55" s="192"/>
      <c r="AN55" s="192"/>
      <c r="AO55" s="192"/>
      <c r="AP55" s="192"/>
      <c r="AQ55" s="193"/>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91"/>
      <c r="AL56" s="192"/>
      <c r="AM56" s="192"/>
      <c r="AN56" s="192"/>
      <c r="AO56" s="192"/>
      <c r="AP56" s="192"/>
      <c r="AQ56" s="193"/>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91"/>
      <c r="AL57" s="192"/>
      <c r="AM57" s="192"/>
      <c r="AN57" s="192"/>
      <c r="AO57" s="192"/>
      <c r="AP57" s="192"/>
      <c r="AQ57" s="193"/>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91"/>
      <c r="AL58" s="192"/>
      <c r="AM58" s="192"/>
      <c r="AN58" s="192"/>
      <c r="AO58" s="192"/>
      <c r="AP58" s="192"/>
      <c r="AQ58" s="193"/>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91"/>
      <c r="AL59" s="192"/>
      <c r="AM59" s="192"/>
      <c r="AN59" s="192"/>
      <c r="AO59" s="192"/>
      <c r="AP59" s="192"/>
      <c r="AQ59" s="193"/>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91"/>
      <c r="AL60" s="192"/>
      <c r="AM60" s="192"/>
      <c r="AN60" s="192"/>
      <c r="AO60" s="192"/>
      <c r="AP60" s="192"/>
      <c r="AQ60" s="193"/>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91"/>
      <c r="AL61" s="192"/>
      <c r="AM61" s="192"/>
      <c r="AN61" s="192"/>
      <c r="AO61" s="192"/>
      <c r="AP61" s="192"/>
      <c r="AQ61" s="193"/>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91"/>
      <c r="AL62" s="192"/>
      <c r="AM62" s="192"/>
      <c r="AN62" s="192"/>
      <c r="AO62" s="192"/>
      <c r="AP62" s="192"/>
      <c r="AQ62" s="193"/>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91"/>
      <c r="AL63" s="192"/>
      <c r="AM63" s="192"/>
      <c r="AN63" s="192"/>
      <c r="AO63" s="192"/>
      <c r="AP63" s="192"/>
      <c r="AQ63" s="193"/>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91"/>
      <c r="AL64" s="192"/>
      <c r="AM64" s="192"/>
      <c r="AN64" s="192"/>
      <c r="AO64" s="192"/>
      <c r="AP64" s="192"/>
      <c r="AQ64" s="193"/>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91"/>
      <c r="AL65" s="192"/>
      <c r="AM65" s="192"/>
      <c r="AN65" s="192"/>
      <c r="AO65" s="192"/>
      <c r="AP65" s="192"/>
      <c r="AQ65" s="193"/>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91"/>
      <c r="AL66" s="192"/>
      <c r="AM66" s="192"/>
      <c r="AN66" s="192"/>
      <c r="AO66" s="192"/>
      <c r="AP66" s="192"/>
      <c r="AQ66" s="193"/>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91"/>
      <c r="AL67" s="192"/>
      <c r="AM67" s="192"/>
      <c r="AN67" s="192"/>
      <c r="AO67" s="192"/>
      <c r="AP67" s="192"/>
      <c r="AQ67" s="193"/>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91"/>
      <c r="AL68" s="192"/>
      <c r="AM68" s="192"/>
      <c r="AN68" s="192"/>
      <c r="AO68" s="192"/>
      <c r="AP68" s="192"/>
      <c r="AQ68" s="193"/>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91"/>
      <c r="AL69" s="192"/>
      <c r="AM69" s="192"/>
      <c r="AN69" s="192"/>
      <c r="AO69" s="192"/>
      <c r="AP69" s="192"/>
      <c r="AQ69" s="193"/>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91"/>
      <c r="AL70" s="192"/>
      <c r="AM70" s="192"/>
      <c r="AN70" s="192"/>
      <c r="AO70" s="192"/>
      <c r="AP70" s="192"/>
      <c r="AQ70" s="193"/>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91"/>
      <c r="AL71" s="192"/>
      <c r="AM71" s="192"/>
      <c r="AN71" s="192"/>
      <c r="AO71" s="192"/>
      <c r="AP71" s="192"/>
      <c r="AQ71" s="193"/>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91"/>
      <c r="AL72" s="192"/>
      <c r="AM72" s="192"/>
      <c r="AN72" s="192"/>
      <c r="AO72" s="192"/>
      <c r="AP72" s="192"/>
      <c r="AQ72" s="193"/>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91"/>
      <c r="AL73" s="192"/>
      <c r="AM73" s="192"/>
      <c r="AN73" s="192"/>
      <c r="AO73" s="192"/>
      <c r="AP73" s="192"/>
      <c r="AQ73" s="193"/>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91"/>
      <c r="AL74" s="192"/>
      <c r="AM74" s="192"/>
      <c r="AN74" s="192"/>
      <c r="AO74" s="192"/>
      <c r="AP74" s="192"/>
      <c r="AQ74" s="193"/>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91"/>
      <c r="AL75" s="192"/>
      <c r="AM75" s="192"/>
      <c r="AN75" s="192"/>
      <c r="AO75" s="192"/>
      <c r="AP75" s="192"/>
      <c r="AQ75" s="193"/>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91"/>
      <c r="AL76" s="192"/>
      <c r="AM76" s="192"/>
      <c r="AN76" s="192"/>
      <c r="AO76" s="192"/>
      <c r="AP76" s="192"/>
      <c r="AQ76" s="193"/>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91"/>
      <c r="AL77" s="192"/>
      <c r="AM77" s="192"/>
      <c r="AN77" s="192"/>
      <c r="AO77" s="192"/>
      <c r="AP77" s="192"/>
      <c r="AQ77" s="193"/>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91"/>
      <c r="AL78" s="192"/>
      <c r="AM78" s="192"/>
      <c r="AN78" s="192"/>
      <c r="AO78" s="192"/>
      <c r="AP78" s="192"/>
      <c r="AQ78" s="193"/>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91"/>
      <c r="AL79" s="192"/>
      <c r="AM79" s="192"/>
      <c r="AN79" s="192"/>
      <c r="AO79" s="192"/>
      <c r="AP79" s="192"/>
      <c r="AQ79" s="193"/>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91"/>
      <c r="AL80" s="192"/>
      <c r="AM80" s="192"/>
      <c r="AN80" s="192"/>
      <c r="AO80" s="192"/>
      <c r="AP80" s="192"/>
      <c r="AQ80" s="193"/>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91"/>
      <c r="AL81" s="192"/>
      <c r="AM81" s="192"/>
      <c r="AN81" s="192"/>
      <c r="AO81" s="192"/>
      <c r="AP81" s="192"/>
      <c r="AQ81" s="193"/>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91"/>
      <c r="AL82" s="192"/>
      <c r="AM82" s="192"/>
      <c r="AN82" s="192"/>
      <c r="AO82" s="192"/>
      <c r="AP82" s="192"/>
      <c r="AQ82" s="193"/>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91"/>
      <c r="AL83" s="192"/>
      <c r="AM83" s="192"/>
      <c r="AN83" s="192"/>
      <c r="AO83" s="192"/>
      <c r="AP83" s="192"/>
      <c r="AQ83" s="193"/>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91"/>
      <c r="AL84" s="192"/>
      <c r="AM84" s="192"/>
      <c r="AN84" s="192"/>
      <c r="AO84" s="192"/>
      <c r="AP84" s="192"/>
      <c r="AQ84" s="193"/>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91"/>
      <c r="AL85" s="192"/>
      <c r="AM85" s="192"/>
      <c r="AN85" s="192"/>
      <c r="AO85" s="192"/>
      <c r="AP85" s="192"/>
      <c r="AQ85" s="193"/>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91"/>
      <c r="AL86" s="192"/>
      <c r="AM86" s="192"/>
      <c r="AN86" s="192"/>
      <c r="AO86" s="192"/>
      <c r="AP86" s="192"/>
      <c r="AQ86" s="193"/>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91"/>
      <c r="AL87" s="192"/>
      <c r="AM87" s="192"/>
      <c r="AN87" s="192"/>
      <c r="AO87" s="192"/>
      <c r="AP87" s="192"/>
      <c r="AQ87" s="193"/>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91"/>
      <c r="AL88" s="192"/>
      <c r="AM88" s="192"/>
      <c r="AN88" s="192"/>
      <c r="AO88" s="192"/>
      <c r="AP88" s="192"/>
      <c r="AQ88" s="193"/>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91"/>
      <c r="AL89" s="192"/>
      <c r="AM89" s="192"/>
      <c r="AN89" s="192"/>
      <c r="AO89" s="192"/>
      <c r="AP89" s="192"/>
      <c r="AQ89" s="193"/>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91"/>
      <c r="AL90" s="192"/>
      <c r="AM90" s="192"/>
      <c r="AN90" s="192"/>
      <c r="AO90" s="192"/>
      <c r="AP90" s="192"/>
      <c r="AQ90" s="193"/>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91"/>
      <c r="AL91" s="192"/>
      <c r="AM91" s="192"/>
      <c r="AN91" s="192"/>
      <c r="AO91" s="192"/>
      <c r="AP91" s="192"/>
      <c r="AQ91" s="193"/>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91"/>
      <c r="AL92" s="192"/>
      <c r="AM92" s="192"/>
      <c r="AN92" s="192"/>
      <c r="AO92" s="192"/>
      <c r="AP92" s="192"/>
      <c r="AQ92" s="193"/>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91"/>
      <c r="AL93" s="192"/>
      <c r="AM93" s="192"/>
      <c r="AN93" s="192"/>
      <c r="AO93" s="192"/>
      <c r="AP93" s="192"/>
      <c r="AQ93" s="193"/>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91"/>
      <c r="AL94" s="192"/>
      <c r="AM94" s="192"/>
      <c r="AN94" s="192"/>
      <c r="AO94" s="192"/>
      <c r="AP94" s="192"/>
      <c r="AQ94" s="193"/>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91"/>
      <c r="AL95" s="192"/>
      <c r="AM95" s="192"/>
      <c r="AN95" s="192"/>
      <c r="AO95" s="192"/>
      <c r="AP95" s="192"/>
      <c r="AQ95" s="193"/>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4"/>
      <c r="AL96" s="195"/>
      <c r="AM96" s="195"/>
      <c r="AN96" s="195"/>
      <c r="AO96" s="195"/>
      <c r="AP96" s="195"/>
      <c r="AQ96" s="196"/>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97" t="s">
        <v>35</v>
      </c>
      <c r="AL97" s="198"/>
      <c r="AM97" s="198"/>
      <c r="AN97" s="198"/>
      <c r="AO97" s="198"/>
      <c r="AP97" s="198"/>
      <c r="AQ97" s="199"/>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200"/>
      <c r="AL98" s="201"/>
      <c r="AM98" s="201"/>
      <c r="AN98" s="201"/>
      <c r="AO98" s="201"/>
      <c r="AP98" s="201"/>
      <c r="AQ98" s="20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3" t="s">
        <v>180</v>
      </c>
      <c r="AL99" s="204"/>
      <c r="AM99" s="204"/>
      <c r="AN99" s="204"/>
      <c r="AO99" s="204"/>
      <c r="AP99" s="204"/>
      <c r="AQ99" s="20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3"/>
      <c r="AL100" s="204"/>
      <c r="AM100" s="204"/>
      <c r="AN100" s="204"/>
      <c r="AO100" s="204"/>
      <c r="AP100" s="204"/>
      <c r="AQ100" s="20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3"/>
      <c r="AL101" s="204"/>
      <c r="AM101" s="204"/>
      <c r="AN101" s="204"/>
      <c r="AO101" s="204"/>
      <c r="AP101" s="204"/>
      <c r="AQ101" s="20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3"/>
      <c r="AL102" s="204"/>
      <c r="AM102" s="204"/>
      <c r="AN102" s="204"/>
      <c r="AO102" s="204"/>
      <c r="AP102" s="204"/>
      <c r="AQ102" s="20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3"/>
      <c r="AL103" s="204"/>
      <c r="AM103" s="204"/>
      <c r="AN103" s="204"/>
      <c r="AO103" s="204"/>
      <c r="AP103" s="204"/>
      <c r="AQ103" s="20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3"/>
      <c r="AL104" s="204"/>
      <c r="AM104" s="204"/>
      <c r="AN104" s="204"/>
      <c r="AO104" s="204"/>
      <c r="AP104" s="204"/>
      <c r="AQ104" s="20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3"/>
      <c r="AL105" s="204"/>
      <c r="AM105" s="204"/>
      <c r="AN105" s="204"/>
      <c r="AO105" s="204"/>
      <c r="AP105" s="204"/>
      <c r="AQ105" s="20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3"/>
      <c r="AL106" s="204"/>
      <c r="AM106" s="204"/>
      <c r="AN106" s="204"/>
      <c r="AO106" s="204"/>
      <c r="AP106" s="204"/>
      <c r="AQ106" s="20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3"/>
      <c r="AL107" s="204"/>
      <c r="AM107" s="204"/>
      <c r="AN107" s="204"/>
      <c r="AO107" s="204"/>
      <c r="AP107" s="204"/>
      <c r="AQ107" s="20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3"/>
      <c r="AL108" s="204"/>
      <c r="AM108" s="204"/>
      <c r="AN108" s="204"/>
      <c r="AO108" s="204"/>
      <c r="AP108" s="204"/>
      <c r="AQ108" s="20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3"/>
      <c r="AL109" s="204"/>
      <c r="AM109" s="204"/>
      <c r="AN109" s="204"/>
      <c r="AO109" s="204"/>
      <c r="AP109" s="204"/>
      <c r="AQ109" s="20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3"/>
      <c r="AL110" s="204"/>
      <c r="AM110" s="204"/>
      <c r="AN110" s="204"/>
      <c r="AO110" s="204"/>
      <c r="AP110" s="204"/>
      <c r="AQ110" s="20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3"/>
      <c r="AL111" s="204"/>
      <c r="AM111" s="204"/>
      <c r="AN111" s="204"/>
      <c r="AO111" s="204"/>
      <c r="AP111" s="204"/>
      <c r="AQ111" s="20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3"/>
      <c r="AL112" s="204"/>
      <c r="AM112" s="204"/>
      <c r="AN112" s="204"/>
      <c r="AO112" s="204"/>
      <c r="AP112" s="204"/>
      <c r="AQ112" s="20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3"/>
      <c r="AL113" s="204"/>
      <c r="AM113" s="204"/>
      <c r="AN113" s="204"/>
      <c r="AO113" s="204"/>
      <c r="AP113" s="204"/>
      <c r="AQ113" s="20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3"/>
      <c r="AL114" s="204"/>
      <c r="AM114" s="204"/>
      <c r="AN114" s="204"/>
      <c r="AO114" s="204"/>
      <c r="AP114" s="204"/>
      <c r="AQ114" s="20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3"/>
      <c r="AL115" s="204"/>
      <c r="AM115" s="204"/>
      <c r="AN115" s="204"/>
      <c r="AO115" s="204"/>
      <c r="AP115" s="204"/>
      <c r="AQ115" s="20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3"/>
      <c r="AL116" s="204"/>
      <c r="AM116" s="204"/>
      <c r="AN116" s="204"/>
      <c r="AO116" s="204"/>
      <c r="AP116" s="204"/>
      <c r="AQ116" s="20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6"/>
      <c r="AL117" s="207"/>
      <c r="AM117" s="207"/>
      <c r="AN117" s="207"/>
      <c r="AO117" s="207"/>
      <c r="AP117" s="207"/>
      <c r="AQ117" s="208"/>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x14ac:dyDescent="0.15">
      <c r="A6" s="50" t="s">
        <v>115</v>
      </c>
      <c r="B6" s="68" t="str">
        <f>B7</f>
        <v>2016</v>
      </c>
      <c r="C6" s="68" t="str">
        <f t="shared" ref="C6:AX6" si="6">C7</f>
        <v>073440</v>
      </c>
      <c r="D6" s="68" t="str">
        <f t="shared" si="6"/>
        <v>47</v>
      </c>
      <c r="E6" s="68" t="str">
        <f t="shared" si="6"/>
        <v>04</v>
      </c>
      <c r="F6" s="68" t="str">
        <f t="shared" si="6"/>
        <v>0</v>
      </c>
      <c r="G6" s="68" t="str">
        <f t="shared" si="6"/>
        <v>000</v>
      </c>
      <c r="H6" s="68" t="str">
        <f t="shared" si="6"/>
        <v>福島県　天栄村</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平成３３年７月３１日　天栄風力発電所</v>
      </c>
      <c r="S6" s="72" t="str">
        <f t="shared" si="6"/>
        <v>平成３３年７月３１日　天栄風力発電所</v>
      </c>
      <c r="T6" s="68" t="str">
        <f t="shared" si="6"/>
        <v>無</v>
      </c>
      <c r="U6" s="72" t="str">
        <f t="shared" si="6"/>
        <v>東北電力株式会社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5079</v>
      </c>
      <c r="AH6" s="70">
        <f t="shared" si="6"/>
        <v>5191</v>
      </c>
      <c r="AI6" s="70">
        <f t="shared" si="6"/>
        <v>5012</v>
      </c>
      <c r="AJ6" s="70">
        <f t="shared" si="6"/>
        <v>4646</v>
      </c>
      <c r="AK6" s="70">
        <f t="shared" si="6"/>
        <v>5147</v>
      </c>
      <c r="AL6" s="70" t="str">
        <f t="shared" si="6"/>
        <v>-</v>
      </c>
      <c r="AM6" s="70" t="str">
        <f t="shared" si="6"/>
        <v>-</v>
      </c>
      <c r="AN6" s="70" t="str">
        <f t="shared" si="6"/>
        <v>-</v>
      </c>
      <c r="AO6" s="70" t="str">
        <f t="shared" si="6"/>
        <v>-</v>
      </c>
      <c r="AP6" s="70" t="str">
        <f t="shared" si="6"/>
        <v>-</v>
      </c>
      <c r="AQ6" s="70">
        <f t="shared" si="6"/>
        <v>5079</v>
      </c>
      <c r="AR6" s="70">
        <f t="shared" si="6"/>
        <v>5191</v>
      </c>
      <c r="AS6" s="70">
        <f t="shared" si="6"/>
        <v>5012</v>
      </c>
      <c r="AT6" s="70">
        <f t="shared" si="6"/>
        <v>4646</v>
      </c>
      <c r="AU6" s="70">
        <f t="shared" si="6"/>
        <v>5147</v>
      </c>
      <c r="AV6" s="70" t="str">
        <f t="shared" si="6"/>
        <v>-</v>
      </c>
      <c r="AW6" s="70">
        <f t="shared" si="6"/>
        <v>90217</v>
      </c>
      <c r="AX6" s="70">
        <f t="shared" si="6"/>
        <v>90217</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x14ac:dyDescent="0.1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v>1</v>
      </c>
      <c r="P7" s="81" t="s">
        <v>127</v>
      </c>
      <c r="Q7" s="81" t="s">
        <v>127</v>
      </c>
      <c r="R7" s="82" t="s">
        <v>128</v>
      </c>
      <c r="S7" s="82" t="s">
        <v>128</v>
      </c>
      <c r="T7" s="83" t="s">
        <v>129</v>
      </c>
      <c r="U7" s="82" t="s">
        <v>130</v>
      </c>
      <c r="V7" s="79" t="s">
        <v>127</v>
      </c>
      <c r="W7" s="81" t="s">
        <v>127</v>
      </c>
      <c r="X7" s="81" t="s">
        <v>127</v>
      </c>
      <c r="Y7" s="81" t="s">
        <v>127</v>
      </c>
      <c r="Z7" s="81" t="s">
        <v>127</v>
      </c>
      <c r="AA7" s="81" t="s">
        <v>127</v>
      </c>
      <c r="AB7" s="81" t="s">
        <v>127</v>
      </c>
      <c r="AC7" s="81" t="s">
        <v>127</v>
      </c>
      <c r="AD7" s="81" t="s">
        <v>127</v>
      </c>
      <c r="AE7" s="81" t="s">
        <v>127</v>
      </c>
      <c r="AF7" s="81" t="s">
        <v>127</v>
      </c>
      <c r="AG7" s="81">
        <v>5079</v>
      </c>
      <c r="AH7" s="81">
        <v>5191</v>
      </c>
      <c r="AI7" s="81">
        <v>5012</v>
      </c>
      <c r="AJ7" s="81">
        <v>4646</v>
      </c>
      <c r="AK7" s="81">
        <v>5147</v>
      </c>
      <c r="AL7" s="81" t="s">
        <v>127</v>
      </c>
      <c r="AM7" s="81" t="s">
        <v>127</v>
      </c>
      <c r="AN7" s="81" t="s">
        <v>127</v>
      </c>
      <c r="AO7" s="81" t="s">
        <v>127</v>
      </c>
      <c r="AP7" s="81" t="s">
        <v>127</v>
      </c>
      <c r="AQ7" s="81">
        <v>5079</v>
      </c>
      <c r="AR7" s="81">
        <v>5191</v>
      </c>
      <c r="AS7" s="81">
        <v>5012</v>
      </c>
      <c r="AT7" s="81">
        <v>4646</v>
      </c>
      <c r="AU7" s="81">
        <v>5147</v>
      </c>
      <c r="AV7" s="81" t="s">
        <v>127</v>
      </c>
      <c r="AW7" s="81">
        <v>90217</v>
      </c>
      <c r="AX7" s="81">
        <v>90217</v>
      </c>
      <c r="AY7" s="84">
        <v>181.8</v>
      </c>
      <c r="AZ7" s="84">
        <v>164</v>
      </c>
      <c r="BA7" s="84">
        <v>204.8</v>
      </c>
      <c r="BB7" s="84">
        <v>171.9</v>
      </c>
      <c r="BC7" s="84">
        <v>142.19999999999999</v>
      </c>
      <c r="BD7" s="84">
        <v>179.6</v>
      </c>
      <c r="BE7" s="84">
        <v>164.1</v>
      </c>
      <c r="BF7" s="84">
        <v>124.4</v>
      </c>
      <c r="BG7" s="84">
        <v>118.8</v>
      </c>
      <c r="BH7" s="84">
        <v>88.8</v>
      </c>
      <c r="BI7" s="84">
        <v>100</v>
      </c>
      <c r="BJ7" s="84">
        <v>182.2</v>
      </c>
      <c r="BK7" s="84">
        <v>164.2</v>
      </c>
      <c r="BL7" s="84">
        <v>205</v>
      </c>
      <c r="BM7" s="84">
        <v>172.1</v>
      </c>
      <c r="BN7" s="84">
        <v>142.30000000000001</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6983.9</v>
      </c>
      <c r="CG7" s="84">
        <v>11220.6</v>
      </c>
      <c r="CH7" s="84">
        <v>9247.7999999999993</v>
      </c>
      <c r="CI7" s="84">
        <v>11016.6</v>
      </c>
      <c r="CJ7" s="84">
        <v>13319</v>
      </c>
      <c r="CK7" s="84">
        <v>7095.7</v>
      </c>
      <c r="CL7" s="84">
        <v>11717.4</v>
      </c>
      <c r="CM7" s="84">
        <v>17642.5</v>
      </c>
      <c r="CN7" s="84">
        <v>18815.8</v>
      </c>
      <c r="CO7" s="84">
        <v>22847.9</v>
      </c>
      <c r="CP7" s="81">
        <v>29031</v>
      </c>
      <c r="CQ7" s="81">
        <v>37302</v>
      </c>
      <c r="CR7" s="81">
        <v>48574</v>
      </c>
      <c r="CS7" s="81">
        <v>36820</v>
      </c>
      <c r="CT7" s="81">
        <v>28961</v>
      </c>
      <c r="CU7" s="81">
        <v>120361</v>
      </c>
      <c r="CV7" s="81">
        <v>108538</v>
      </c>
      <c r="CW7" s="81">
        <v>58539</v>
      </c>
      <c r="CX7" s="81">
        <v>37685</v>
      </c>
      <c r="CY7" s="81">
        <v>2390</v>
      </c>
      <c r="CZ7" s="81">
        <v>3000</v>
      </c>
      <c r="DA7" s="84">
        <v>19.3</v>
      </c>
      <c r="DB7" s="84">
        <v>19.8</v>
      </c>
      <c r="DC7" s="84">
        <v>19.100000000000001</v>
      </c>
      <c r="DD7" s="84">
        <v>17.600000000000001</v>
      </c>
      <c r="DE7" s="84">
        <v>19.600000000000001</v>
      </c>
      <c r="DF7" s="84">
        <v>42.7</v>
      </c>
      <c r="DG7" s="84">
        <v>38.5</v>
      </c>
      <c r="DH7" s="84">
        <v>37.700000000000003</v>
      </c>
      <c r="DI7" s="84">
        <v>33.9</v>
      </c>
      <c r="DJ7" s="84">
        <v>37.9</v>
      </c>
      <c r="DK7" s="84">
        <v>4.4000000000000004</v>
      </c>
      <c r="DL7" s="84">
        <v>1.8</v>
      </c>
      <c r="DM7" s="84">
        <v>0.2</v>
      </c>
      <c r="DN7" s="84">
        <v>0</v>
      </c>
      <c r="DO7" s="84">
        <v>2.7</v>
      </c>
      <c r="DP7" s="84">
        <v>23.7</v>
      </c>
      <c r="DQ7" s="84">
        <v>21.6</v>
      </c>
      <c r="DR7" s="84">
        <v>13.7</v>
      </c>
      <c r="DS7" s="84">
        <v>16.3</v>
      </c>
      <c r="DT7" s="84">
        <v>14.2</v>
      </c>
      <c r="DU7" s="84">
        <v>0</v>
      </c>
      <c r="DV7" s="84">
        <v>0</v>
      </c>
      <c r="DW7" s="84">
        <v>0</v>
      </c>
      <c r="DX7" s="84">
        <v>0</v>
      </c>
      <c r="DY7" s="84">
        <v>0</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0</v>
      </c>
      <c r="EP7" s="84">
        <v>0</v>
      </c>
      <c r="EQ7" s="84">
        <v>100</v>
      </c>
      <c r="ER7" s="84">
        <v>100</v>
      </c>
      <c r="ES7" s="84">
        <v>100</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v>3000</v>
      </c>
      <c r="IX7" s="84">
        <v>19.3</v>
      </c>
      <c r="IY7" s="84">
        <v>19.8</v>
      </c>
      <c r="IZ7" s="84">
        <v>19.100000000000001</v>
      </c>
      <c r="JA7" s="84">
        <v>17.600000000000001</v>
      </c>
      <c r="JB7" s="84">
        <v>19.600000000000001</v>
      </c>
      <c r="JC7" s="84">
        <v>19.2</v>
      </c>
      <c r="JD7" s="84">
        <v>19.600000000000001</v>
      </c>
      <c r="JE7" s="84">
        <v>18.5</v>
      </c>
      <c r="JF7" s="84">
        <v>16.100000000000001</v>
      </c>
      <c r="JG7" s="84">
        <v>19.600000000000001</v>
      </c>
      <c r="JH7" s="84">
        <v>4.4000000000000004</v>
      </c>
      <c r="JI7" s="84">
        <v>1.8</v>
      </c>
      <c r="JJ7" s="84">
        <v>0.2</v>
      </c>
      <c r="JK7" s="84">
        <v>0</v>
      </c>
      <c r="JL7" s="84">
        <v>2.7</v>
      </c>
      <c r="JM7" s="84">
        <v>44.6</v>
      </c>
      <c r="JN7" s="84">
        <v>42.6</v>
      </c>
      <c r="JO7" s="84">
        <v>43.7</v>
      </c>
      <c r="JP7" s="84">
        <v>45.4</v>
      </c>
      <c r="JQ7" s="84">
        <v>48.2</v>
      </c>
      <c r="JR7" s="84">
        <v>0</v>
      </c>
      <c r="JS7" s="84">
        <v>0</v>
      </c>
      <c r="JT7" s="84">
        <v>0</v>
      </c>
      <c r="JU7" s="84">
        <v>0</v>
      </c>
      <c r="JV7" s="84">
        <v>0</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v>0</v>
      </c>
      <c r="KM7" s="84">
        <v>0</v>
      </c>
      <c r="KN7" s="84">
        <v>100</v>
      </c>
      <c r="KO7" s="84">
        <v>100</v>
      </c>
      <c r="KP7" s="84">
        <v>100</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t="s">
        <v>127</v>
      </c>
      <c r="MZ7" s="84" t="s">
        <v>127</v>
      </c>
      <c r="NA7" s="84" t="s">
        <v>127</v>
      </c>
      <c r="NB7" s="84" t="s">
        <v>127</v>
      </c>
      <c r="NC7" s="84">
        <v>1</v>
      </c>
      <c r="ND7" s="84">
        <v>1</v>
      </c>
      <c r="NE7" s="84">
        <v>1</v>
      </c>
      <c r="NF7" s="84">
        <v>1</v>
      </c>
      <c r="NG7" s="84" t="s">
        <v>127</v>
      </c>
      <c r="NH7" s="84" t="s">
        <v>127</v>
      </c>
      <c r="NI7" s="84" t="s">
        <v>127</v>
      </c>
      <c r="NJ7" s="84" t="s">
        <v>127</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1</v>
      </c>
      <c r="IY8" s="88" t="s">
        <v>131</v>
      </c>
      <c r="IZ8" s="86"/>
      <c r="JA8" s="86"/>
      <c r="JB8" s="86"/>
      <c r="JC8" s="86"/>
      <c r="JD8" s="87"/>
      <c r="JE8" s="86"/>
      <c r="JF8" s="86"/>
      <c r="JG8" s="86" t="str">
        <f>JH4</f>
        <v>修繕費比率（％）</v>
      </c>
      <c r="JH8" s="86" t="b">
        <f>IF(SUM($O$7,$NC$7:$NF$7)=0,FALSE,TRUE)</f>
        <v>1</v>
      </c>
      <c r="JI8" s="88" t="s">
        <v>131</v>
      </c>
      <c r="JJ8" s="86"/>
      <c r="JK8" s="86"/>
      <c r="JL8" s="86"/>
      <c r="JM8" s="86"/>
      <c r="JN8" s="86"/>
      <c r="JO8" s="87"/>
      <c r="JP8" s="86"/>
      <c r="JQ8" s="86" t="str">
        <f>JR4</f>
        <v>企業債残高対料金収入比率（％）</v>
      </c>
      <c r="JR8" s="86" t="b">
        <f>IF(SUM($O$7,$NC$7:$NF$7)=0,FALSE,TRUE)</f>
        <v>1</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1</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（最大出力合計3,000kW）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（最大出力合計3,000kW）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f>AY7</f>
        <v>181.8</v>
      </c>
      <c r="AZ11" s="96">
        <f>AZ7</f>
        <v>164</v>
      </c>
      <c r="BA11" s="96">
        <f>BA7</f>
        <v>204.8</v>
      </c>
      <c r="BB11" s="96">
        <f>BB7</f>
        <v>171.9</v>
      </c>
      <c r="BC11" s="96">
        <f>BC7</f>
        <v>142.19999999999999</v>
      </c>
      <c r="BD11" s="85"/>
      <c r="BE11" s="85"/>
      <c r="BF11" s="85"/>
      <c r="BG11" s="85"/>
      <c r="BH11" s="85"/>
      <c r="BI11" s="95" t="s">
        <v>141</v>
      </c>
      <c r="BJ11" s="96">
        <f>BJ7</f>
        <v>182.2</v>
      </c>
      <c r="BK11" s="96">
        <f>BK7</f>
        <v>164.2</v>
      </c>
      <c r="BL11" s="96">
        <f>BL7</f>
        <v>205</v>
      </c>
      <c r="BM11" s="96">
        <f>BM7</f>
        <v>172.1</v>
      </c>
      <c r="BN11" s="96">
        <f>BN7</f>
        <v>142.30000000000001</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f>CF7</f>
        <v>6983.9</v>
      </c>
      <c r="CG11" s="96">
        <f>CG7</f>
        <v>11220.6</v>
      </c>
      <c r="CH11" s="96">
        <f>CH7</f>
        <v>9247.7999999999993</v>
      </c>
      <c r="CI11" s="96">
        <f>CI7</f>
        <v>11016.6</v>
      </c>
      <c r="CJ11" s="96">
        <f>CJ7</f>
        <v>13319</v>
      </c>
      <c r="CK11" s="85"/>
      <c r="CL11" s="85"/>
      <c r="CM11" s="85"/>
      <c r="CN11" s="85"/>
      <c r="CO11" s="95" t="s">
        <v>140</v>
      </c>
      <c r="CP11" s="97">
        <f>CP7</f>
        <v>29031</v>
      </c>
      <c r="CQ11" s="97">
        <f>CQ7</f>
        <v>37302</v>
      </c>
      <c r="CR11" s="97">
        <f>CR7</f>
        <v>48574</v>
      </c>
      <c r="CS11" s="97">
        <f>CS7</f>
        <v>36820</v>
      </c>
      <c r="CT11" s="97">
        <f>CT7</f>
        <v>28961</v>
      </c>
      <c r="CU11" s="85"/>
      <c r="CV11" s="85"/>
      <c r="CW11" s="85"/>
      <c r="CX11" s="85"/>
      <c r="CY11" s="85"/>
      <c r="CZ11" s="95" t="s">
        <v>140</v>
      </c>
      <c r="DA11" s="96">
        <f>DA7</f>
        <v>19.3</v>
      </c>
      <c r="DB11" s="96">
        <f>DB7</f>
        <v>19.8</v>
      </c>
      <c r="DC11" s="96">
        <f>DC7</f>
        <v>19.100000000000001</v>
      </c>
      <c r="DD11" s="96">
        <f>DD7</f>
        <v>17.600000000000001</v>
      </c>
      <c r="DE11" s="96">
        <f>DE7</f>
        <v>19.600000000000001</v>
      </c>
      <c r="DF11" s="85"/>
      <c r="DG11" s="85"/>
      <c r="DH11" s="85"/>
      <c r="DI11" s="85"/>
      <c r="DJ11" s="95" t="s">
        <v>140</v>
      </c>
      <c r="DK11" s="96">
        <f>DK7</f>
        <v>4.4000000000000004</v>
      </c>
      <c r="DL11" s="96">
        <f>DL7</f>
        <v>1.8</v>
      </c>
      <c r="DM11" s="96">
        <f>DM7</f>
        <v>0.2</v>
      </c>
      <c r="DN11" s="96">
        <f>DN7</f>
        <v>0</v>
      </c>
      <c r="DO11" s="96">
        <f>DO7</f>
        <v>2.7</v>
      </c>
      <c r="DP11" s="85"/>
      <c r="DQ11" s="85"/>
      <c r="DR11" s="85"/>
      <c r="DS11" s="85"/>
      <c r="DT11" s="95" t="s">
        <v>140</v>
      </c>
      <c r="DU11" s="96">
        <f>DU7</f>
        <v>0</v>
      </c>
      <c r="DV11" s="96">
        <f>DV7</f>
        <v>0</v>
      </c>
      <c r="DW11" s="96">
        <f>DW7</f>
        <v>0</v>
      </c>
      <c r="DX11" s="96">
        <f>DX7</f>
        <v>0</v>
      </c>
      <c r="DY11" s="96">
        <f>DY7</f>
        <v>0</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f>EO7</f>
        <v>0</v>
      </c>
      <c r="EP11" s="96">
        <f>EP7</f>
        <v>0</v>
      </c>
      <c r="EQ11" s="96">
        <f>EQ7</f>
        <v>100</v>
      </c>
      <c r="ER11" s="96">
        <f>ER7</f>
        <v>100</v>
      </c>
      <c r="ES11" s="96">
        <f>ES7</f>
        <v>100</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t="str">
        <f>GQ7</f>
        <v>-</v>
      </c>
      <c r="GR11" s="96" t="str">
        <f>GR7</f>
        <v>-</v>
      </c>
      <c r="GS11" s="85"/>
      <c r="GT11" s="85"/>
      <c r="GU11" s="85"/>
      <c r="GV11" s="85"/>
      <c r="GW11" s="85"/>
      <c r="GX11" s="95" t="s">
        <v>140</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142</v>
      </c>
      <c r="IX11" s="96">
        <f>IX7</f>
        <v>19.3</v>
      </c>
      <c r="IY11" s="96">
        <f>IY7</f>
        <v>19.8</v>
      </c>
      <c r="IZ11" s="96">
        <f>IZ7</f>
        <v>19.100000000000001</v>
      </c>
      <c r="JA11" s="96">
        <f>JA7</f>
        <v>17.600000000000001</v>
      </c>
      <c r="JB11" s="96">
        <f>JB7</f>
        <v>19.600000000000001</v>
      </c>
      <c r="JC11" s="85"/>
      <c r="JD11" s="85"/>
      <c r="JE11" s="85"/>
      <c r="JF11" s="85"/>
      <c r="JG11" s="95" t="s">
        <v>140</v>
      </c>
      <c r="JH11" s="96">
        <f>JH7</f>
        <v>4.4000000000000004</v>
      </c>
      <c r="JI11" s="96">
        <f>JI7</f>
        <v>1.8</v>
      </c>
      <c r="JJ11" s="96">
        <f>JJ7</f>
        <v>0.2</v>
      </c>
      <c r="JK11" s="96">
        <f>JK7</f>
        <v>0</v>
      </c>
      <c r="JL11" s="96">
        <f>JL7</f>
        <v>2.7</v>
      </c>
      <c r="JM11" s="85"/>
      <c r="JN11" s="85"/>
      <c r="JO11" s="85"/>
      <c r="JP11" s="85"/>
      <c r="JQ11" s="95" t="s">
        <v>140</v>
      </c>
      <c r="JR11" s="96">
        <f>JR7</f>
        <v>0</v>
      </c>
      <c r="JS11" s="96">
        <f>JS7</f>
        <v>0</v>
      </c>
      <c r="JT11" s="96">
        <f>JT7</f>
        <v>0</v>
      </c>
      <c r="JU11" s="96">
        <f>JU7</f>
        <v>0</v>
      </c>
      <c r="JV11" s="96">
        <f>JV7</f>
        <v>0</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142</v>
      </c>
      <c r="KL11" s="96">
        <f>KL7</f>
        <v>0</v>
      </c>
      <c r="KM11" s="96">
        <f>KM7</f>
        <v>0</v>
      </c>
      <c r="KN11" s="96">
        <f>KN7</f>
        <v>100</v>
      </c>
      <c r="KO11" s="96">
        <f>KO7</f>
        <v>100</v>
      </c>
      <c r="KP11" s="96">
        <f>KP7</f>
        <v>100</v>
      </c>
      <c r="KQ11" s="85"/>
      <c r="KR11" s="85"/>
      <c r="KS11" s="85"/>
      <c r="KT11" s="85"/>
      <c r="KU11" s="85"/>
      <c r="KV11" s="95" t="s">
        <v>142</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143</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179.6</v>
      </c>
      <c r="AZ12" s="96">
        <f>BE7</f>
        <v>164.1</v>
      </c>
      <c r="BA12" s="96">
        <f>BF7</f>
        <v>124.4</v>
      </c>
      <c r="BB12" s="96">
        <f>BG7</f>
        <v>118.8</v>
      </c>
      <c r="BC12" s="96">
        <f>BH7</f>
        <v>88.8</v>
      </c>
      <c r="BD12" s="85"/>
      <c r="BE12" s="85"/>
      <c r="BF12" s="85"/>
      <c r="BG12" s="85"/>
      <c r="BH12" s="85"/>
      <c r="BI12" s="95" t="s">
        <v>144</v>
      </c>
      <c r="BJ12" s="96">
        <f>BO7</f>
        <v>296.2</v>
      </c>
      <c r="BK12" s="96">
        <f>BP7</f>
        <v>366.9</v>
      </c>
      <c r="BL12" s="96">
        <f>BQ7</f>
        <v>324.60000000000002</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f>CK7</f>
        <v>7095.7</v>
      </c>
      <c r="CG12" s="96">
        <f>CL7</f>
        <v>11717.4</v>
      </c>
      <c r="CH12" s="96">
        <f>CM7</f>
        <v>17642.5</v>
      </c>
      <c r="CI12" s="96">
        <f>CN7</f>
        <v>18815.8</v>
      </c>
      <c r="CJ12" s="96">
        <f>CO7</f>
        <v>22847.9</v>
      </c>
      <c r="CK12" s="85"/>
      <c r="CL12" s="85"/>
      <c r="CM12" s="85"/>
      <c r="CN12" s="85"/>
      <c r="CO12" s="95" t="s">
        <v>144</v>
      </c>
      <c r="CP12" s="97">
        <f>CU7</f>
        <v>120361</v>
      </c>
      <c r="CQ12" s="97">
        <f>CV7</f>
        <v>108538</v>
      </c>
      <c r="CR12" s="97">
        <f>CW7</f>
        <v>58539</v>
      </c>
      <c r="CS12" s="97">
        <f>CX7</f>
        <v>37685</v>
      </c>
      <c r="CT12" s="97">
        <f>CY7</f>
        <v>2390</v>
      </c>
      <c r="CU12" s="85"/>
      <c r="CV12" s="85"/>
      <c r="CW12" s="85"/>
      <c r="CX12" s="85"/>
      <c r="CY12" s="85"/>
      <c r="CZ12" s="95" t="s">
        <v>144</v>
      </c>
      <c r="DA12" s="96">
        <f>DF7</f>
        <v>42.7</v>
      </c>
      <c r="DB12" s="96">
        <f>DG7</f>
        <v>38.5</v>
      </c>
      <c r="DC12" s="96">
        <f>DH7</f>
        <v>37.700000000000003</v>
      </c>
      <c r="DD12" s="96">
        <f>DI7</f>
        <v>33.9</v>
      </c>
      <c r="DE12" s="96">
        <f>DJ7</f>
        <v>37.9</v>
      </c>
      <c r="DF12" s="85"/>
      <c r="DG12" s="85"/>
      <c r="DH12" s="85"/>
      <c r="DI12" s="85"/>
      <c r="DJ12" s="95" t="s">
        <v>144</v>
      </c>
      <c r="DK12" s="96">
        <f>DP7</f>
        <v>23.7</v>
      </c>
      <c r="DL12" s="96">
        <f>DQ7</f>
        <v>21.6</v>
      </c>
      <c r="DM12" s="96">
        <f>DR7</f>
        <v>13.7</v>
      </c>
      <c r="DN12" s="96">
        <f>DS7</f>
        <v>16.3</v>
      </c>
      <c r="DO12" s="96">
        <f>DT7</f>
        <v>14.2</v>
      </c>
      <c r="DP12" s="85"/>
      <c r="DQ12" s="85"/>
      <c r="DR12" s="85"/>
      <c r="DS12" s="85"/>
      <c r="DT12" s="95" t="s">
        <v>144</v>
      </c>
      <c r="DU12" s="96">
        <f>DZ7</f>
        <v>126.1</v>
      </c>
      <c r="DV12" s="96">
        <f>EA7</f>
        <v>102.3</v>
      </c>
      <c r="DW12" s="96">
        <f>EB7</f>
        <v>98.2</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f>ET7</f>
        <v>22.1</v>
      </c>
      <c r="EP12" s="96">
        <f>EU7</f>
        <v>56.1</v>
      </c>
      <c r="EQ12" s="96">
        <f>EV7</f>
        <v>70.2</v>
      </c>
      <c r="ER12" s="96">
        <f>EW7</f>
        <v>73.099999999999994</v>
      </c>
      <c r="ES12" s="96">
        <f>EX7</f>
        <v>74.8</v>
      </c>
      <c r="ET12" s="85"/>
      <c r="EU12" s="85"/>
      <c r="EV12" s="85"/>
      <c r="EW12" s="85"/>
      <c r="EX12" s="85"/>
      <c r="EY12" s="95" t="s">
        <v>144</v>
      </c>
      <c r="EZ12" s="96" t="str">
        <f>IF($EZ$8,FE7,"-")</f>
        <v>-</v>
      </c>
      <c r="FA12" s="96" t="str">
        <f>IF($EZ$8,FF7,"-")</f>
        <v>-</v>
      </c>
      <c r="FB12" s="96" t="str">
        <f>IF($EZ$8,FG7,"-")</f>
        <v>-</v>
      </c>
      <c r="FC12" s="96" t="str">
        <f>IF($EZ$8,FH7,"-")</f>
        <v>-</v>
      </c>
      <c r="FD12" s="96" t="str">
        <f>IF($EZ$8,FI7,"-")</f>
        <v>-</v>
      </c>
      <c r="FE12" s="85"/>
      <c r="FF12" s="85"/>
      <c r="FG12" s="85"/>
      <c r="FH12" s="85"/>
      <c r="FI12" s="95" t="s">
        <v>144</v>
      </c>
      <c r="FJ12" s="96" t="str">
        <f>IF($FJ$8,FO7,"-")</f>
        <v>-</v>
      </c>
      <c r="FK12" s="96" t="str">
        <f>IF($FJ$8,FP7,"-")</f>
        <v>-</v>
      </c>
      <c r="FL12" s="96" t="str">
        <f>IF($FJ$8,FQ7,"-")</f>
        <v>-</v>
      </c>
      <c r="FM12" s="96" t="str">
        <f>IF($FJ$8,FR7,"-")</f>
        <v>-</v>
      </c>
      <c r="FN12" s="96" t="str">
        <f>IF($FJ$8,FS7,"-")</f>
        <v>-</v>
      </c>
      <c r="FO12" s="85"/>
      <c r="FP12" s="85"/>
      <c r="FQ12" s="85"/>
      <c r="FR12" s="85"/>
      <c r="FS12" s="95" t="s">
        <v>144</v>
      </c>
      <c r="FT12" s="96" t="str">
        <f>IF($FT$8,FY7,"-")</f>
        <v>-</v>
      </c>
      <c r="FU12" s="96" t="str">
        <f>IF($FT$8,FZ7,"-")</f>
        <v>-</v>
      </c>
      <c r="FV12" s="96" t="str">
        <f>IF($FT$8,GA7,"-")</f>
        <v>-</v>
      </c>
      <c r="FW12" s="96" t="str">
        <f>IF($FT$8,GB7,"-")</f>
        <v>-</v>
      </c>
      <c r="FX12" s="96" t="str">
        <f>IF($FT$8,GC7,"-")</f>
        <v>-</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t="str">
        <f>IF($GN$8,GS7,"-")</f>
        <v>-</v>
      </c>
      <c r="GO12" s="96" t="str">
        <f>IF($GN$8,GT7,"-")</f>
        <v>-</v>
      </c>
      <c r="GP12" s="96" t="str">
        <f>IF($GN$8,GU7,"-")</f>
        <v>-</v>
      </c>
      <c r="GQ12" s="96" t="str">
        <f>IF($GN$8,GV7,"-")</f>
        <v>-</v>
      </c>
      <c r="GR12" s="96" t="str">
        <f>IF($GN$8,GW7,"-")</f>
        <v>-</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f>IF($IX$8,JC7,"-")</f>
        <v>19.2</v>
      </c>
      <c r="IY12" s="96">
        <f>IF($IX$8,JD7,"-")</f>
        <v>19.600000000000001</v>
      </c>
      <c r="IZ12" s="96">
        <f>IF($IX$8,JE7,"-")</f>
        <v>18.5</v>
      </c>
      <c r="JA12" s="96">
        <f>IF($IX$8,JF7,"-")</f>
        <v>16.100000000000001</v>
      </c>
      <c r="JB12" s="96">
        <f>IF($IX$8,JG7,"-")</f>
        <v>19.600000000000001</v>
      </c>
      <c r="JC12" s="85"/>
      <c r="JD12" s="85"/>
      <c r="JE12" s="85"/>
      <c r="JF12" s="85"/>
      <c r="JG12" s="95" t="s">
        <v>144</v>
      </c>
      <c r="JH12" s="96">
        <f>IF($JH$8,JM7,"-")</f>
        <v>44.6</v>
      </c>
      <c r="JI12" s="96">
        <f>IF($JH$8,JN7,"-")</f>
        <v>42.6</v>
      </c>
      <c r="JJ12" s="96">
        <f>IF($JH$8,JO7,"-")</f>
        <v>43.7</v>
      </c>
      <c r="JK12" s="96">
        <f>IF($JH$8,JP7,"-")</f>
        <v>45.4</v>
      </c>
      <c r="JL12" s="96">
        <f>IF($JH$8,JQ7,"-")</f>
        <v>48.2</v>
      </c>
      <c r="JM12" s="85"/>
      <c r="JN12" s="85"/>
      <c r="JO12" s="85"/>
      <c r="JP12" s="85"/>
      <c r="JQ12" s="95" t="s">
        <v>144</v>
      </c>
      <c r="JR12" s="96">
        <f>IF($JR$8,JW7,"-")</f>
        <v>282.2</v>
      </c>
      <c r="JS12" s="96">
        <f>IF($JR$8,JX7,"-")</f>
        <v>178.4</v>
      </c>
      <c r="JT12" s="96">
        <f>IF($JR$8,JY7,"-")</f>
        <v>146.19999999999999</v>
      </c>
      <c r="JU12" s="96">
        <f>IF($JR$8,JZ7,"-")</f>
        <v>137.1</v>
      </c>
      <c r="JV12" s="96">
        <f>IF($JR$8,KA7,"-")</f>
        <v>83.3</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f>IF($KL$8,KQ7,"-")</f>
        <v>52.7</v>
      </c>
      <c r="KM12" s="96">
        <f>IF($KL$8,KR7,"-")</f>
        <v>86.6</v>
      </c>
      <c r="KN12" s="96">
        <f>IF($KL$8,KS7,"-")</f>
        <v>98.4</v>
      </c>
      <c r="KO12" s="96">
        <f>IF($KL$8,KT7,"-")</f>
        <v>98.4</v>
      </c>
      <c r="KP12" s="96">
        <f>IF($KL$8,KU7,"-")</f>
        <v>99.1</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146</v>
      </c>
      <c r="C14" s="100"/>
      <c r="D14" s="101"/>
      <c r="E14" s="100"/>
      <c r="F14" s="190" t="s">
        <v>147</v>
      </c>
      <c r="G14" s="190"/>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80" t="s">
        <v>148</v>
      </c>
      <c r="C15" s="180"/>
      <c r="D15" s="101"/>
      <c r="E15" s="98">
        <v>1</v>
      </c>
      <c r="F15" s="180" t="s">
        <v>149</v>
      </c>
      <c r="G15" s="180"/>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80" t="s">
        <v>152</v>
      </c>
      <c r="C16" s="180"/>
      <c r="D16" s="101"/>
      <c r="E16" s="98">
        <f>E15+1</f>
        <v>2</v>
      </c>
      <c r="F16" s="180" t="s">
        <v>153</v>
      </c>
      <c r="G16" s="180"/>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80" t="s">
        <v>155</v>
      </c>
      <c r="C17" s="180"/>
      <c r="D17" s="101"/>
      <c r="E17" s="98">
        <f t="shared" ref="E17" si="8">E16+1</f>
        <v>3</v>
      </c>
      <c r="F17" s="180" t="s">
        <v>156</v>
      </c>
      <c r="G17" s="180"/>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f>IF(AY7="-",NA(),AY7)</f>
        <v>181.8</v>
      </c>
      <c r="AZ17" s="107">
        <f t="shared" ref="AZ17:BC17" si="9">IF(AZ7="-",NA(),AZ7)</f>
        <v>164</v>
      </c>
      <c r="BA17" s="107">
        <f t="shared" si="9"/>
        <v>204.8</v>
      </c>
      <c r="BB17" s="107">
        <f t="shared" si="9"/>
        <v>171.9</v>
      </c>
      <c r="BC17" s="107">
        <f t="shared" si="9"/>
        <v>142.19999999999999</v>
      </c>
      <c r="BD17" s="101"/>
      <c r="BE17" s="101"/>
      <c r="BF17" s="101"/>
      <c r="BG17" s="101"/>
      <c r="BH17" s="101"/>
      <c r="BI17" s="106" t="s">
        <v>158</v>
      </c>
      <c r="BJ17" s="107">
        <f>IF(BJ7="-",NA(),BJ7)</f>
        <v>182.2</v>
      </c>
      <c r="BK17" s="107">
        <f t="shared" ref="BK17:BN17" si="10">IF(BK7="-",NA(),BK7)</f>
        <v>164.2</v>
      </c>
      <c r="BL17" s="107">
        <f t="shared" si="10"/>
        <v>205</v>
      </c>
      <c r="BM17" s="107">
        <f t="shared" si="10"/>
        <v>172.1</v>
      </c>
      <c r="BN17" s="107">
        <f t="shared" si="10"/>
        <v>142.30000000000001</v>
      </c>
      <c r="BO17" s="101"/>
      <c r="BP17" s="101"/>
      <c r="BQ17" s="101"/>
      <c r="BR17" s="101"/>
      <c r="BS17" s="101"/>
      <c r="BT17" s="106" t="s">
        <v>158</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158</v>
      </c>
      <c r="CF17" s="107">
        <f>IF(CF7="-",NA(),CF7)</f>
        <v>6983.9</v>
      </c>
      <c r="CG17" s="107">
        <f t="shared" ref="CG17:CJ17" si="12">IF(CG7="-",NA(),CG7)</f>
        <v>11220.6</v>
      </c>
      <c r="CH17" s="107">
        <f t="shared" si="12"/>
        <v>9247.7999999999993</v>
      </c>
      <c r="CI17" s="107">
        <f t="shared" si="12"/>
        <v>11016.6</v>
      </c>
      <c r="CJ17" s="107">
        <f t="shared" si="12"/>
        <v>13319</v>
      </c>
      <c r="CK17" s="101"/>
      <c r="CL17" s="101"/>
      <c r="CM17" s="101"/>
      <c r="CN17" s="101"/>
      <c r="CO17" s="106" t="s">
        <v>158</v>
      </c>
      <c r="CP17" s="108">
        <f>IF(CP7="-",NA(),CP7)</f>
        <v>29031</v>
      </c>
      <c r="CQ17" s="108">
        <f t="shared" ref="CQ17:CT17" si="13">IF(CQ7="-",NA(),CQ7)</f>
        <v>37302</v>
      </c>
      <c r="CR17" s="108">
        <f t="shared" si="13"/>
        <v>48574</v>
      </c>
      <c r="CS17" s="108">
        <f t="shared" si="13"/>
        <v>36820</v>
      </c>
      <c r="CT17" s="108">
        <f t="shared" si="13"/>
        <v>28961</v>
      </c>
      <c r="CU17" s="101"/>
      <c r="CV17" s="101"/>
      <c r="CW17" s="101"/>
      <c r="CX17" s="101"/>
      <c r="CY17" s="101"/>
      <c r="CZ17" s="106" t="s">
        <v>158</v>
      </c>
      <c r="DA17" s="107">
        <f>IF(DA7="-",NA(),DA7)</f>
        <v>19.3</v>
      </c>
      <c r="DB17" s="107">
        <f t="shared" ref="DB17:DE17" si="14">IF(DB7="-",NA(),DB7)</f>
        <v>19.8</v>
      </c>
      <c r="DC17" s="107">
        <f t="shared" si="14"/>
        <v>19.100000000000001</v>
      </c>
      <c r="DD17" s="107">
        <f t="shared" si="14"/>
        <v>17.600000000000001</v>
      </c>
      <c r="DE17" s="107">
        <f t="shared" si="14"/>
        <v>19.600000000000001</v>
      </c>
      <c r="DF17" s="101"/>
      <c r="DG17" s="101"/>
      <c r="DH17" s="101"/>
      <c r="DI17" s="101"/>
      <c r="DJ17" s="106" t="s">
        <v>158</v>
      </c>
      <c r="DK17" s="107">
        <f>IF(DK7="-",NA(),DK7)</f>
        <v>4.4000000000000004</v>
      </c>
      <c r="DL17" s="107">
        <f t="shared" ref="DL17:DO17" si="15">IF(DL7="-",NA(),DL7)</f>
        <v>1.8</v>
      </c>
      <c r="DM17" s="107">
        <f t="shared" si="15"/>
        <v>0.2</v>
      </c>
      <c r="DN17" s="107">
        <f t="shared" si="15"/>
        <v>0</v>
      </c>
      <c r="DO17" s="107">
        <f t="shared" si="15"/>
        <v>2.7</v>
      </c>
      <c r="DP17" s="101"/>
      <c r="DQ17" s="101"/>
      <c r="DR17" s="101"/>
      <c r="DS17" s="101"/>
      <c r="DT17" s="106" t="s">
        <v>158</v>
      </c>
      <c r="DU17" s="107">
        <f>IF(DU7="-",NA(),DU7)</f>
        <v>0</v>
      </c>
      <c r="DV17" s="107">
        <f t="shared" ref="DV17:DY17" si="16">IF(DV7="-",NA(),DV7)</f>
        <v>0</v>
      </c>
      <c r="DW17" s="107">
        <f t="shared" si="16"/>
        <v>0</v>
      </c>
      <c r="DX17" s="107">
        <f t="shared" si="16"/>
        <v>0</v>
      </c>
      <c r="DY17" s="107">
        <f t="shared" si="16"/>
        <v>0</v>
      </c>
      <c r="DZ17" s="101"/>
      <c r="EA17" s="101"/>
      <c r="EB17" s="101"/>
      <c r="EC17" s="101"/>
      <c r="ED17" s="106" t="s">
        <v>158</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158</v>
      </c>
      <c r="EO17" s="107">
        <f>IF(EO7="-",NA(),EO7)</f>
        <v>0</v>
      </c>
      <c r="EP17" s="107">
        <f t="shared" ref="EP17:ES17" si="18">IF(EP7="-",NA(),EP7)</f>
        <v>0</v>
      </c>
      <c r="EQ17" s="107">
        <f t="shared" si="18"/>
        <v>100</v>
      </c>
      <c r="ER17" s="107">
        <f t="shared" si="18"/>
        <v>100</v>
      </c>
      <c r="ES17" s="107">
        <f t="shared" si="18"/>
        <v>100</v>
      </c>
      <c r="ET17" s="101"/>
      <c r="EU17" s="101"/>
      <c r="EV17" s="101"/>
      <c r="EW17" s="101"/>
      <c r="EX17" s="101"/>
      <c r="EY17" s="106" t="s">
        <v>158</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158</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158</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158</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158</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158</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158</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158</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158</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158</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158</v>
      </c>
      <c r="IX17" s="107">
        <f>IF(IX7="-",NA(),IX7)</f>
        <v>19.3</v>
      </c>
      <c r="IY17" s="107">
        <f t="shared" ref="IY17:JB17" si="29">IF(IY7="-",NA(),IY7)</f>
        <v>19.8</v>
      </c>
      <c r="IZ17" s="107">
        <f t="shared" si="29"/>
        <v>19.100000000000001</v>
      </c>
      <c r="JA17" s="107">
        <f t="shared" si="29"/>
        <v>17.600000000000001</v>
      </c>
      <c r="JB17" s="107">
        <f t="shared" si="29"/>
        <v>19.600000000000001</v>
      </c>
      <c r="JC17" s="101"/>
      <c r="JD17" s="101"/>
      <c r="JE17" s="101"/>
      <c r="JF17" s="101"/>
      <c r="JG17" s="106" t="s">
        <v>158</v>
      </c>
      <c r="JH17" s="107">
        <f>IF(JH7="-",NA(),JH7)</f>
        <v>4.4000000000000004</v>
      </c>
      <c r="JI17" s="107">
        <f t="shared" ref="JI17:JL17" si="30">IF(JI7="-",NA(),JI7)</f>
        <v>1.8</v>
      </c>
      <c r="JJ17" s="107">
        <f t="shared" si="30"/>
        <v>0.2</v>
      </c>
      <c r="JK17" s="107">
        <f t="shared" si="30"/>
        <v>0</v>
      </c>
      <c r="JL17" s="107">
        <f t="shared" si="30"/>
        <v>2.7</v>
      </c>
      <c r="JM17" s="101"/>
      <c r="JN17" s="101"/>
      <c r="JO17" s="101"/>
      <c r="JP17" s="101"/>
      <c r="JQ17" s="106" t="s">
        <v>158</v>
      </c>
      <c r="JR17" s="107">
        <f>IF(JR7="-",NA(),JR7)</f>
        <v>0</v>
      </c>
      <c r="JS17" s="107">
        <f t="shared" ref="JS17:JV17" si="31">IF(JS7="-",NA(),JS7)</f>
        <v>0</v>
      </c>
      <c r="JT17" s="107">
        <f t="shared" si="31"/>
        <v>0</v>
      </c>
      <c r="JU17" s="107">
        <f t="shared" si="31"/>
        <v>0</v>
      </c>
      <c r="JV17" s="107">
        <f t="shared" si="31"/>
        <v>0</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f>IF(KL7="-",NA(),KL7)</f>
        <v>0</v>
      </c>
      <c r="KM17" s="107">
        <f t="shared" ref="KM17:KP17" si="33">IF(KM7="-",NA(),KM7)</f>
        <v>0</v>
      </c>
      <c r="KN17" s="107">
        <f t="shared" si="33"/>
        <v>100</v>
      </c>
      <c r="KO17" s="107">
        <f t="shared" si="33"/>
        <v>100</v>
      </c>
      <c r="KP17" s="107">
        <f t="shared" si="33"/>
        <v>100</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80" t="s">
        <v>159</v>
      </c>
      <c r="C18" s="180"/>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160</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160</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160</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160</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160</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160</v>
      </c>
      <c r="DK18" s="107">
        <f>IF(DP7="-",NA(),DP7)</f>
        <v>23.7</v>
      </c>
      <c r="DL18" s="107">
        <f t="shared" ref="DL18:DO18" si="45">IF(DQ7="-",NA(),DQ7)</f>
        <v>21.6</v>
      </c>
      <c r="DM18" s="107">
        <f t="shared" si="45"/>
        <v>13.7</v>
      </c>
      <c r="DN18" s="107">
        <f t="shared" si="45"/>
        <v>16.3</v>
      </c>
      <c r="DO18" s="107">
        <f t="shared" si="45"/>
        <v>14.2</v>
      </c>
      <c r="DP18" s="101"/>
      <c r="DQ18" s="101"/>
      <c r="DR18" s="101"/>
      <c r="DS18" s="101"/>
      <c r="DT18" s="106" t="s">
        <v>160</v>
      </c>
      <c r="DU18" s="107">
        <f>IF(DZ7="-",NA(),DZ7)</f>
        <v>126.1</v>
      </c>
      <c r="DV18" s="107">
        <f t="shared" ref="DV18:DY18" si="46">IF(EA7="-",NA(),EA7)</f>
        <v>102.3</v>
      </c>
      <c r="DW18" s="107">
        <f t="shared" si="46"/>
        <v>98.2</v>
      </c>
      <c r="DX18" s="107">
        <f t="shared" si="46"/>
        <v>100.3</v>
      </c>
      <c r="DY18" s="107">
        <f t="shared" si="46"/>
        <v>98.3</v>
      </c>
      <c r="DZ18" s="101"/>
      <c r="EA18" s="101"/>
      <c r="EB18" s="101"/>
      <c r="EC18" s="101"/>
      <c r="ED18" s="106" t="s">
        <v>160</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160</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160</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160</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160</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160</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160</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160</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160</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160</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160</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160</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160</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80" t="s">
        <v>161</v>
      </c>
      <c r="C19" s="180"/>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80" t="s">
        <v>162</v>
      </c>
      <c r="C20" s="180"/>
      <c r="D20" s="101"/>
    </row>
    <row r="21" spans="1:374" x14ac:dyDescent="0.15">
      <c r="A21" s="98">
        <f t="shared" si="7"/>
        <v>7</v>
      </c>
      <c r="B21" s="180" t="s">
        <v>163</v>
      </c>
      <c r="C21" s="180"/>
      <c r="D21" s="101"/>
    </row>
    <row r="22" spans="1:374" x14ac:dyDescent="0.15">
      <c r="A22" s="98">
        <f t="shared" si="7"/>
        <v>8</v>
      </c>
      <c r="B22" s="180" t="s">
        <v>164</v>
      </c>
      <c r="C22" s="180"/>
      <c r="D22" s="101"/>
      <c r="E22" s="181" t="s">
        <v>165</v>
      </c>
      <c r="F22" s="182"/>
      <c r="G22" s="182"/>
      <c r="H22" s="182"/>
      <c r="I22" s="183"/>
    </row>
    <row r="23" spans="1:374" x14ac:dyDescent="0.15">
      <c r="A23" s="98">
        <f t="shared" si="7"/>
        <v>9</v>
      </c>
      <c r="B23" s="180" t="s">
        <v>166</v>
      </c>
      <c r="C23" s="180"/>
      <c r="D23" s="101"/>
      <c r="E23" s="184"/>
      <c r="F23" s="185"/>
      <c r="G23" s="185"/>
      <c r="H23" s="185"/>
      <c r="I23" s="186"/>
    </row>
    <row r="24" spans="1:374" x14ac:dyDescent="0.15">
      <c r="A24" s="98">
        <f t="shared" si="7"/>
        <v>10</v>
      </c>
      <c r="B24" s="180" t="s">
        <v>167</v>
      </c>
      <c r="C24" s="180"/>
      <c r="D24" s="101"/>
      <c r="E24" s="184"/>
      <c r="F24" s="185"/>
      <c r="G24" s="185"/>
      <c r="H24" s="185"/>
      <c r="I24" s="186"/>
    </row>
    <row r="25" spans="1:374" x14ac:dyDescent="0.15">
      <c r="A25" s="98">
        <f t="shared" si="7"/>
        <v>11</v>
      </c>
      <c r="B25" s="180" t="s">
        <v>168</v>
      </c>
      <c r="C25" s="180"/>
      <c r="D25" s="101"/>
      <c r="E25" s="184"/>
      <c r="F25" s="185"/>
      <c r="G25" s="185"/>
      <c r="H25" s="185"/>
      <c r="I25" s="186"/>
    </row>
    <row r="26" spans="1:374" x14ac:dyDescent="0.15">
      <c r="A26" s="98">
        <f t="shared" si="7"/>
        <v>12</v>
      </c>
      <c r="B26" s="180" t="s">
        <v>169</v>
      </c>
      <c r="C26" s="180"/>
      <c r="D26" s="101"/>
      <c r="E26" s="184"/>
      <c r="F26" s="185"/>
      <c r="G26" s="185"/>
      <c r="H26" s="185"/>
      <c r="I26" s="186"/>
    </row>
    <row r="27" spans="1:374" x14ac:dyDescent="0.15">
      <c r="A27" s="98">
        <f t="shared" si="7"/>
        <v>13</v>
      </c>
      <c r="B27" s="180" t="s">
        <v>170</v>
      </c>
      <c r="C27" s="180"/>
      <c r="D27" s="101"/>
      <c r="E27" s="184"/>
      <c r="F27" s="185"/>
      <c r="G27" s="185"/>
      <c r="H27" s="185"/>
      <c r="I27" s="186"/>
    </row>
    <row r="28" spans="1:374" x14ac:dyDescent="0.15">
      <c r="A28" s="98">
        <f t="shared" si="7"/>
        <v>14</v>
      </c>
      <c r="B28" s="180" t="s">
        <v>171</v>
      </c>
      <c r="C28" s="180"/>
      <c r="D28" s="101"/>
      <c r="E28" s="184"/>
      <c r="F28" s="185"/>
      <c r="G28" s="185"/>
      <c r="H28" s="185"/>
      <c r="I28" s="186"/>
    </row>
    <row r="29" spans="1:374" x14ac:dyDescent="0.15">
      <c r="A29" s="98">
        <f t="shared" si="7"/>
        <v>15</v>
      </c>
      <c r="B29" s="180" t="s">
        <v>172</v>
      </c>
      <c r="C29" s="180"/>
      <c r="D29" s="101"/>
      <c r="E29" s="184"/>
      <c r="F29" s="185"/>
      <c r="G29" s="185"/>
      <c r="H29" s="185"/>
      <c r="I29" s="186"/>
    </row>
    <row r="30" spans="1:374" x14ac:dyDescent="0.15">
      <c r="A30" s="98">
        <f t="shared" si="7"/>
        <v>16</v>
      </c>
      <c r="B30" s="180" t="s">
        <v>173</v>
      </c>
      <c r="C30" s="180"/>
      <c r="D30" s="101"/>
      <c r="E30" s="184"/>
      <c r="F30" s="185"/>
      <c r="G30" s="185"/>
      <c r="H30" s="185"/>
      <c r="I30" s="186"/>
    </row>
    <row r="31" spans="1:374" x14ac:dyDescent="0.15">
      <c r="A31" s="98">
        <f t="shared" si="7"/>
        <v>17</v>
      </c>
      <c r="B31" s="180" t="s">
        <v>174</v>
      </c>
      <c r="C31" s="180"/>
      <c r="D31" s="101"/>
      <c r="E31" s="184"/>
      <c r="F31" s="185"/>
      <c r="G31" s="185"/>
      <c r="H31" s="185"/>
      <c r="I31" s="186"/>
    </row>
    <row r="32" spans="1:374" x14ac:dyDescent="0.15">
      <c r="A32" s="98">
        <f t="shared" si="7"/>
        <v>18</v>
      </c>
      <c r="B32" s="180" t="s">
        <v>175</v>
      </c>
      <c r="C32" s="180"/>
      <c r="D32" s="101"/>
      <c r="E32" s="184"/>
      <c r="F32" s="185"/>
      <c r="G32" s="185"/>
      <c r="H32" s="185"/>
      <c r="I32" s="186"/>
    </row>
    <row r="33" spans="1:16" x14ac:dyDescent="0.15">
      <c r="A33" s="98">
        <f t="shared" si="7"/>
        <v>19</v>
      </c>
      <c r="B33" s="180" t="s">
        <v>176</v>
      </c>
      <c r="C33" s="180"/>
      <c r="D33" s="101"/>
      <c r="E33" s="184"/>
      <c r="F33" s="185"/>
      <c r="G33" s="185"/>
      <c r="H33" s="185"/>
      <c r="I33" s="186"/>
    </row>
    <row r="34" spans="1:16" x14ac:dyDescent="0.15">
      <c r="A34" s="98">
        <f t="shared" si="7"/>
        <v>20</v>
      </c>
      <c r="B34" s="180" t="s">
        <v>177</v>
      </c>
      <c r="C34" s="180"/>
      <c r="D34" s="101"/>
      <c r="E34" s="184"/>
      <c r="F34" s="185"/>
      <c r="G34" s="185"/>
      <c r="H34" s="185"/>
      <c r="I34" s="186"/>
    </row>
    <row r="35" spans="1:16" ht="25.5" customHeight="1" x14ac:dyDescent="0.15">
      <c r="E35" s="187"/>
      <c r="F35" s="188"/>
      <c r="G35" s="188"/>
      <c r="H35" s="188"/>
      <c r="I35" s="189"/>
    </row>
    <row r="37" spans="1:16" x14ac:dyDescent="0.15">
      <c r="L37" s="181" t="s">
        <v>165</v>
      </c>
      <c r="M37" s="182"/>
      <c r="N37" s="182"/>
      <c r="O37" s="182"/>
      <c r="P37" s="183"/>
    </row>
    <row r="38" spans="1:16" x14ac:dyDescent="0.15">
      <c r="L38" s="184"/>
      <c r="M38" s="185"/>
      <c r="N38" s="185"/>
      <c r="O38" s="185"/>
      <c r="P38" s="186"/>
    </row>
    <row r="39" spans="1:16" x14ac:dyDescent="0.15">
      <c r="L39" s="184"/>
      <c r="M39" s="185"/>
      <c r="N39" s="185"/>
      <c r="O39" s="185"/>
      <c r="P39" s="186"/>
    </row>
    <row r="40" spans="1:16" x14ac:dyDescent="0.15">
      <c r="L40" s="184"/>
      <c r="M40" s="185"/>
      <c r="N40" s="185"/>
      <c r="O40" s="185"/>
      <c r="P40" s="186"/>
    </row>
    <row r="41" spans="1:16" x14ac:dyDescent="0.15">
      <c r="L41" s="184"/>
      <c r="M41" s="185"/>
      <c r="N41" s="185"/>
      <c r="O41" s="185"/>
      <c r="P41" s="186"/>
    </row>
    <row r="42" spans="1:16" x14ac:dyDescent="0.15">
      <c r="L42" s="184"/>
      <c r="M42" s="185"/>
      <c r="N42" s="185"/>
      <c r="O42" s="185"/>
      <c r="P42" s="186"/>
    </row>
    <row r="43" spans="1:16" x14ac:dyDescent="0.15">
      <c r="L43" s="184"/>
      <c r="M43" s="185"/>
      <c r="N43" s="185"/>
      <c r="O43" s="185"/>
      <c r="P43" s="186"/>
    </row>
    <row r="44" spans="1:16" x14ac:dyDescent="0.15">
      <c r="L44" s="184"/>
      <c r="M44" s="185"/>
      <c r="N44" s="185"/>
      <c r="O44" s="185"/>
      <c r="P44" s="186"/>
    </row>
    <row r="45" spans="1:16" x14ac:dyDescent="0.15">
      <c r="L45" s="184"/>
      <c r="M45" s="185"/>
      <c r="N45" s="185"/>
      <c r="O45" s="185"/>
      <c r="P45" s="186"/>
    </row>
    <row r="46" spans="1:16" x14ac:dyDescent="0.15">
      <c r="L46" s="184"/>
      <c r="M46" s="185"/>
      <c r="N46" s="185"/>
      <c r="O46" s="185"/>
      <c r="P46" s="186"/>
    </row>
    <row r="47" spans="1:16" x14ac:dyDescent="0.15">
      <c r="L47" s="184"/>
      <c r="M47" s="185"/>
      <c r="N47" s="185"/>
      <c r="O47" s="185"/>
      <c r="P47" s="186"/>
    </row>
    <row r="48" spans="1:16" x14ac:dyDescent="0.15">
      <c r="L48" s="184"/>
      <c r="M48" s="185"/>
      <c r="N48" s="185"/>
      <c r="O48" s="185"/>
      <c r="P48" s="186"/>
    </row>
    <row r="49" spans="12:16" x14ac:dyDescent="0.15">
      <c r="L49" s="184"/>
      <c r="M49" s="185"/>
      <c r="N49" s="185"/>
      <c r="O49" s="185"/>
      <c r="P49" s="186"/>
    </row>
    <row r="50" spans="12:16" ht="26.25" customHeight="1" x14ac:dyDescent="0.15">
      <c r="L50" s="187"/>
      <c r="M50" s="188"/>
      <c r="N50" s="188"/>
      <c r="O50" s="188"/>
      <c r="P50" s="189"/>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2017-12-18T05:26:08Z</dcterms:created>
  <dcterms:modified xsi:type="dcterms:W3CDTF">2018-02-14T01:47:13Z</dcterms:modified>
</cp:coreProperties>
</file>