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" yWindow="75" windowWidth="10815" windowHeight="8745" tabRatio="730"/>
  </bookViews>
  <sheets>
    <sheet name="Ⅲ麦の部" sheetId="11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排水対策（大小麦）④" sheetId="5" r:id="rId7"/>
    <sheet name="麦団地状況⑤" sheetId="12" r:id="rId8"/>
  </sheets>
  <definedNames>
    <definedName name="_xlnm.Print_Area" localSheetId="0">Ⅲ麦の部!$A$1:$G$36</definedName>
    <definedName name="_xlnm.Print_Area" localSheetId="5">検査結果③!$A$1:$I$14</definedName>
    <definedName name="_xlnm.Print_Area" localSheetId="3">小麦栽培②!$A$1:$W$119</definedName>
    <definedName name="_xlnm.Print_Area" localSheetId="1">小麦生産①!$A$1:$O$116</definedName>
    <definedName name="_xlnm.Print_Area" localSheetId="4">大麦栽培②!$A$1:$V$18</definedName>
    <definedName name="_xlnm.Print_Area" localSheetId="2">大麦生産①!$A$1:$K$15</definedName>
    <definedName name="_xlnm.Print_Area" localSheetId="6">'排水対策（大小麦）④'!$A$1:$I$90</definedName>
    <definedName name="_xlnm.Print_Area" localSheetId="7">麦団地状況⑤!$A$1:$Z$14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6">'排水対策（大小麦）④'!$2:$4</definedName>
    <definedName name="_xlnm.Print_Titles" localSheetId="7">麦団地状況⑤!$1:$5</definedName>
  </definedNames>
  <calcPr calcId="145621"/>
</workbook>
</file>

<file path=xl/calcChain.xml><?xml version="1.0" encoding="utf-8"?>
<calcChain xmlns="http://schemas.openxmlformats.org/spreadsheetml/2006/main">
  <c r="T8" i="12" l="1"/>
  <c r="Z7" i="12"/>
  <c r="S6" i="12"/>
  <c r="R6" i="12"/>
  <c r="J6" i="12"/>
  <c r="K6" i="12"/>
  <c r="M6" i="12"/>
  <c r="I6" i="12"/>
  <c r="F6" i="12"/>
  <c r="C6" i="12"/>
  <c r="E6" i="12"/>
  <c r="D6" i="12"/>
  <c r="C7" i="12"/>
  <c r="T13" i="12" l="1"/>
  <c r="N13" i="12"/>
  <c r="C13" i="12"/>
  <c r="T12" i="12"/>
  <c r="Z12" i="12" s="1"/>
  <c r="N12" i="12"/>
  <c r="C12" i="12"/>
  <c r="T10" i="12"/>
  <c r="N10" i="12"/>
  <c r="C10" i="12"/>
  <c r="T9" i="12"/>
  <c r="N9" i="12"/>
  <c r="C9" i="12"/>
  <c r="N8" i="12"/>
  <c r="C8" i="12"/>
  <c r="T7" i="12"/>
  <c r="N7" i="12"/>
  <c r="X6" i="12"/>
  <c r="W6" i="12"/>
  <c r="Q6" i="12"/>
  <c r="P6" i="12"/>
  <c r="O6" i="12"/>
  <c r="H6" i="12"/>
  <c r="G6" i="12"/>
  <c r="B6" i="12"/>
  <c r="Z8" i="12" l="1"/>
  <c r="Z9" i="12"/>
  <c r="Z10" i="12"/>
  <c r="N6" i="12"/>
  <c r="Z13" i="12"/>
  <c r="T6" i="12"/>
  <c r="Z6" i="12" l="1"/>
  <c r="C5" i="9"/>
  <c r="F11" i="9"/>
  <c r="D30" i="3"/>
  <c r="D26" i="3"/>
  <c r="D16" i="3" s="1"/>
  <c r="D22" i="3"/>
  <c r="D20" i="3"/>
  <c r="D14" i="3" s="1"/>
  <c r="J12" i="4" l="1"/>
  <c r="I12" i="4"/>
  <c r="E12" i="4"/>
  <c r="D12" i="4"/>
  <c r="G8" i="8"/>
  <c r="F8" i="8"/>
  <c r="E8" i="8"/>
  <c r="D8" i="8"/>
  <c r="E26" i="1" l="1"/>
  <c r="G16" i="1" l="1"/>
  <c r="G10" i="1"/>
  <c r="E88" i="5" l="1"/>
  <c r="E15" i="5" s="1"/>
  <c r="D88" i="5"/>
  <c r="D15" i="5" s="1"/>
  <c r="C88" i="5"/>
  <c r="H77" i="5"/>
  <c r="H14" i="5" s="1"/>
  <c r="G77" i="5"/>
  <c r="G14" i="5" s="1"/>
  <c r="G8" i="5" s="1"/>
  <c r="E77" i="5"/>
  <c r="D77" i="5"/>
  <c r="C77" i="5"/>
  <c r="C14" i="5" s="1"/>
  <c r="G59" i="5"/>
  <c r="E59" i="5"/>
  <c r="D59" i="5"/>
  <c r="C59" i="5"/>
  <c r="C11" i="9"/>
  <c r="I10" i="9"/>
  <c r="I8" i="9"/>
  <c r="I7" i="9"/>
  <c r="G14" i="9"/>
  <c r="K30" i="3"/>
  <c r="I32" i="3"/>
  <c r="F32" i="3"/>
  <c r="W118" i="3"/>
  <c r="W31" i="3" s="1"/>
  <c r="S118" i="3"/>
  <c r="S31" i="3" s="1"/>
  <c r="R118" i="3"/>
  <c r="O118" i="3"/>
  <c r="O31" i="3" s="1"/>
  <c r="N118" i="3"/>
  <c r="N31" i="3" s="1"/>
  <c r="L118" i="3"/>
  <c r="L31" i="3" s="1"/>
  <c r="K118" i="3"/>
  <c r="K31" i="3" s="1"/>
  <c r="I118" i="3"/>
  <c r="I31" i="3" s="1"/>
  <c r="H118" i="3"/>
  <c r="H31" i="3" s="1"/>
  <c r="F118" i="3"/>
  <c r="F31" i="3" s="1"/>
  <c r="E118" i="3"/>
  <c r="E31" i="3" s="1"/>
  <c r="D118" i="3"/>
  <c r="I26" i="3"/>
  <c r="F26" i="3"/>
  <c r="F16" i="3" s="1"/>
  <c r="E26" i="3"/>
  <c r="R31" i="3"/>
  <c r="W84" i="3"/>
  <c r="V84" i="3"/>
  <c r="T84" i="3"/>
  <c r="S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W48" i="3"/>
  <c r="U48" i="3"/>
  <c r="S48" i="3"/>
  <c r="O48" i="3"/>
  <c r="M48" i="3"/>
  <c r="L48" i="3"/>
  <c r="K48" i="3"/>
  <c r="J48" i="3"/>
  <c r="H48" i="3"/>
  <c r="E48" i="3"/>
  <c r="D48" i="3"/>
  <c r="K10" i="8"/>
  <c r="K7" i="8" s="1"/>
  <c r="D16" i="1"/>
  <c r="O114" i="1"/>
  <c r="O27" i="1" s="1"/>
  <c r="O13" i="1" s="1"/>
  <c r="M114" i="1"/>
  <c r="M27" i="1" s="1"/>
  <c r="I114" i="1"/>
  <c r="I27" i="1" s="1"/>
  <c r="F114" i="1"/>
  <c r="F27" i="1" s="1"/>
  <c r="E114" i="1"/>
  <c r="D114" i="1"/>
  <c r="O111" i="1"/>
  <c r="O101" i="1"/>
  <c r="O89" i="1"/>
  <c r="O80" i="1"/>
  <c r="M80" i="1"/>
  <c r="K80" i="1"/>
  <c r="I80" i="1"/>
  <c r="H80" i="1"/>
  <c r="F80" i="1"/>
  <c r="D80" i="1"/>
  <c r="O59" i="1"/>
  <c r="O49" i="1"/>
  <c r="O44" i="1"/>
  <c r="M44" i="1"/>
  <c r="J44" i="1"/>
  <c r="H44" i="1"/>
  <c r="F44" i="1"/>
  <c r="E44" i="1"/>
  <c r="D44" i="1"/>
  <c r="O41" i="1"/>
  <c r="I39" i="1"/>
  <c r="I38" i="1"/>
  <c r="I34" i="1"/>
  <c r="O36" i="1"/>
  <c r="O31" i="1"/>
  <c r="I30" i="3"/>
  <c r="I18" i="3" s="1"/>
  <c r="K22" i="1"/>
  <c r="K12" i="1" s="1"/>
  <c r="J18" i="1"/>
  <c r="O70" i="1"/>
  <c r="O19" i="1" s="1"/>
  <c r="C22" i="5"/>
  <c r="C9" i="5" s="1"/>
  <c r="E22" i="5"/>
  <c r="E9" i="5" s="1"/>
  <c r="C32" i="5"/>
  <c r="E32" i="5"/>
  <c r="E10" i="5" s="1"/>
  <c r="C55" i="5"/>
  <c r="E55" i="5"/>
  <c r="G12" i="5"/>
  <c r="G7" i="5" s="1"/>
  <c r="E14" i="5"/>
  <c r="I16" i="1"/>
  <c r="E32" i="3"/>
  <c r="H32" i="3"/>
  <c r="K32" i="3"/>
  <c r="K18" i="3" s="1"/>
  <c r="D32" i="3"/>
  <c r="D18" i="3" s="1"/>
  <c r="D12" i="3" s="1"/>
  <c r="D31" i="3"/>
  <c r="C15" i="5"/>
  <c r="I28" i="1"/>
  <c r="G6" i="9"/>
  <c r="H5" i="9"/>
  <c r="F5" i="9"/>
  <c r="K20" i="3"/>
  <c r="K14" i="3" s="1"/>
  <c r="I20" i="3"/>
  <c r="I14" i="3" s="1"/>
  <c r="H20" i="3"/>
  <c r="H14" i="3" s="1"/>
  <c r="J22" i="3"/>
  <c r="J14" i="3" s="1"/>
  <c r="J12" i="3" s="1"/>
  <c r="K26" i="3"/>
  <c r="H26" i="3"/>
  <c r="H16" i="3" s="1"/>
  <c r="G26" i="3"/>
  <c r="I22" i="1"/>
  <c r="I12" i="1" s="1"/>
  <c r="H22" i="1"/>
  <c r="H12" i="1" s="1"/>
  <c r="F22" i="1"/>
  <c r="F12" i="1" s="1"/>
  <c r="I26" i="1"/>
  <c r="I14" i="1" s="1"/>
  <c r="K28" i="1"/>
  <c r="K14" i="1" s="1"/>
  <c r="O16" i="1"/>
  <c r="F16" i="1"/>
  <c r="E16" i="1"/>
  <c r="G7" i="9"/>
  <c r="G8" i="9"/>
  <c r="E30" i="3"/>
  <c r="F30" i="3"/>
  <c r="G30" i="3"/>
  <c r="H30" i="3"/>
  <c r="E27" i="1"/>
  <c r="O22" i="1"/>
  <c r="O18" i="1"/>
  <c r="F28" i="1"/>
  <c r="F14" i="1" s="1"/>
  <c r="E28" i="1"/>
  <c r="D28" i="1"/>
  <c r="D26" i="1"/>
  <c r="D14" i="1" s="1"/>
  <c r="D22" i="1"/>
  <c r="D12" i="1" s="1"/>
  <c r="J10" i="1"/>
  <c r="I18" i="1"/>
  <c r="H18" i="1"/>
  <c r="H10" i="1" s="1"/>
  <c r="F18" i="1"/>
  <c r="E18" i="1"/>
  <c r="D18" i="1"/>
  <c r="E22" i="3"/>
  <c r="E20" i="3"/>
  <c r="E14" i="3" s="1"/>
  <c r="O21" i="1"/>
  <c r="O11" i="1" s="1"/>
  <c r="D14" i="5"/>
  <c r="D8" i="5" s="1"/>
  <c r="D12" i="5"/>
  <c r="D7" i="5" s="1"/>
  <c r="F18" i="3"/>
  <c r="O10" i="1" l="1"/>
  <c r="C8" i="5"/>
  <c r="C12" i="5"/>
  <c r="C7" i="5" s="1"/>
  <c r="C6" i="5"/>
  <c r="C5" i="5" s="1"/>
  <c r="E18" i="3"/>
  <c r="I12" i="3"/>
  <c r="F12" i="3"/>
  <c r="D27" i="1"/>
  <c r="L27" i="1"/>
  <c r="I10" i="1"/>
  <c r="O25" i="1"/>
  <c r="O15" i="1"/>
  <c r="O17" i="1"/>
  <c r="G11" i="9"/>
  <c r="F4" i="9"/>
  <c r="E8" i="5"/>
  <c r="H18" i="3"/>
  <c r="H12" i="3" s="1"/>
  <c r="G18" i="3"/>
  <c r="J8" i="1"/>
  <c r="I16" i="3"/>
  <c r="E16" i="3"/>
  <c r="E12" i="3" s="1"/>
  <c r="G16" i="3"/>
  <c r="K16" i="3"/>
  <c r="K12" i="3" s="1"/>
  <c r="E12" i="5"/>
  <c r="E7" i="5" s="1"/>
  <c r="C10" i="5"/>
  <c r="G5" i="5"/>
  <c r="D5" i="5"/>
  <c r="E6" i="5"/>
  <c r="D10" i="1"/>
  <c r="N16" i="1"/>
  <c r="G8" i="1"/>
  <c r="K8" i="1"/>
  <c r="F10" i="1"/>
  <c r="F8" i="1" s="1"/>
  <c r="H8" i="1"/>
  <c r="E10" i="1"/>
  <c r="I8" i="1"/>
  <c r="N22" i="1"/>
  <c r="O12" i="1"/>
  <c r="G5" i="9"/>
  <c r="C4" i="9"/>
  <c r="H8" i="5"/>
  <c r="E14" i="1"/>
  <c r="N18" i="1"/>
  <c r="I5" i="9"/>
  <c r="H4" i="9"/>
  <c r="N27" i="1"/>
  <c r="N10" i="1" l="1"/>
  <c r="E5" i="5"/>
  <c r="G4" i="9"/>
  <c r="G12" i="3"/>
  <c r="E8" i="1"/>
  <c r="O9" i="1"/>
  <c r="O7" i="1" s="1"/>
  <c r="I4" i="9"/>
  <c r="D8" i="1"/>
  <c r="N12" i="1"/>
  <c r="O8" i="1"/>
  <c r="H5" i="5"/>
  <c r="N8" i="1" l="1"/>
</calcChain>
</file>

<file path=xl/sharedStrings.xml><?xml version="1.0" encoding="utf-8"?>
<sst xmlns="http://schemas.openxmlformats.org/spreadsheetml/2006/main" count="2215" uniqueCount="409">
  <si>
    <t>　</t>
  </si>
  <si>
    <t>普</t>
  </si>
  <si>
    <t>10ａ当</t>
  </si>
  <si>
    <t>更新率</t>
  </si>
  <si>
    <t>市町村名</t>
  </si>
  <si>
    <t>アオバ</t>
  </si>
  <si>
    <t>アブク</t>
  </si>
  <si>
    <t>計</t>
  </si>
  <si>
    <t>その他</t>
  </si>
  <si>
    <t>たり収量</t>
  </si>
  <si>
    <t>コムギ</t>
  </si>
  <si>
    <t>マワセ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</si>
  <si>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</si>
  <si>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</si>
  <si>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</si>
  <si>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</si>
  <si>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</si>
  <si>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</si>
  <si>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</si>
  <si>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</si>
  <si>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</si>
  <si>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</si>
  <si>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</si>
  <si>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</si>
  <si>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</si>
  <si>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</si>
  <si>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単</t>
  </si>
  <si>
    <t>１</t>
  </si>
  <si>
    <t>２</t>
  </si>
  <si>
    <t>リ</t>
  </si>
  <si>
    <t>面</t>
  </si>
  <si>
    <t>の</t>
  </si>
  <si>
    <t>年</t>
  </si>
  <si>
    <t>ル</t>
  </si>
  <si>
    <t>他</t>
  </si>
  <si>
    <t>３</t>
  </si>
  <si>
    <t>播</t>
  </si>
  <si>
    <t>層</t>
  </si>
  <si>
    <t>脱</t>
  </si>
  <si>
    <t>通</t>
  </si>
  <si>
    <t>作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</si>
  <si>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</si>
  <si>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</si>
  <si>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</si>
  <si>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</si>
  <si>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</si>
  <si>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</si>
  <si>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排水溝</t>
    <rPh sb="0" eb="3">
      <t>ハイスイコウ</t>
    </rPh>
    <phoneticPr fontId="5"/>
  </si>
  <si>
    <t>整備</t>
    <rPh sb="0" eb="2">
      <t>セイビ</t>
    </rPh>
    <phoneticPr fontId="5"/>
  </si>
  <si>
    <t>畝立て</t>
    <rPh sb="0" eb="1">
      <t>ウネ</t>
    </rPh>
    <rPh sb="1" eb="2">
      <t>タ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</si>
  <si>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</si>
  <si>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</si>
  <si>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</si>
  <si>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</si>
  <si>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</si>
  <si>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</si>
  <si>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</si>
  <si>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</si>
  <si>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弾　丸</t>
    <rPh sb="0" eb="1">
      <t>タマ</t>
    </rPh>
    <rPh sb="2" eb="3">
      <t>マル</t>
    </rPh>
    <phoneticPr fontId="5"/>
  </si>
  <si>
    <t>破　砕</t>
    <rPh sb="0" eb="1">
      <t>ヤブ</t>
    </rPh>
    <rPh sb="2" eb="3">
      <t>クダ</t>
    </rPh>
    <phoneticPr fontId="5"/>
  </si>
  <si>
    <t>心　土</t>
    <rPh sb="0" eb="1">
      <t>ココロ</t>
    </rPh>
    <rPh sb="2" eb="3">
      <t>ツチ</t>
    </rPh>
    <phoneticPr fontId="5"/>
  </si>
  <si>
    <t>　</t>
    <phoneticPr fontId="5"/>
  </si>
  <si>
    <t>　　</t>
    <phoneticPr fontId="5"/>
  </si>
  <si>
    <t>小　  計</t>
    <rPh sb="0" eb="1">
      <t>ショウ</t>
    </rPh>
    <rPh sb="4" eb="5">
      <t>ケイ</t>
    </rPh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</si>
  <si>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</si>
  <si>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</si>
  <si>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</si>
  <si>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(バインダ等)</t>
    <rPh sb="5" eb="6">
      <t>トウ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</si>
  <si>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</si>
  <si>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</si>
  <si>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</si>
  <si>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</si>
  <si>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</si>
  <si>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</si>
  <si>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</si>
  <si>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</si>
  <si>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</si>
  <si>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</si>
  <si>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</si>
  <si>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</si>
  <si>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</si>
  <si>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</si>
  <si>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</si>
  <si>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</si>
  <si>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</si>
  <si>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</si>
  <si>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</si>
  <si>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</si>
  <si>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</si>
  <si>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</si>
  <si>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</si>
  <si>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</si>
  <si>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</si>
  <si>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</si>
  <si>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</si>
  <si>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</si>
  <si>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</si>
  <si>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</si>
  <si>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</si>
  <si>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小　　計</t>
    <rPh sb="0" eb="1">
      <t>ショウ</t>
    </rPh>
    <rPh sb="3" eb="4">
      <t>ケイ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</si>
  <si>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</si>
  <si>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</si>
  <si>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小　　計</t>
    <rPh sb="0" eb="1">
      <t>ショウ</t>
    </rPh>
    <rPh sb="3" eb="4">
      <t>ケイ</t>
    </rPh>
    <phoneticPr fontId="3"/>
  </si>
  <si>
    <t>伊達</t>
    <rPh sb="0" eb="2">
      <t>ダテ</t>
    </rPh>
    <phoneticPr fontId="5"/>
  </si>
  <si>
    <t>　</t>
    <phoneticPr fontId="5"/>
  </si>
  <si>
    <t>　　</t>
    <phoneticPr fontId="5"/>
  </si>
  <si>
    <t>安達</t>
    <rPh sb="0" eb="2">
      <t>アダチ</t>
    </rPh>
    <phoneticPr fontId="5"/>
  </si>
  <si>
    <t>　</t>
    <phoneticPr fontId="5"/>
  </si>
  <si>
    <t>磐梯町</t>
    <rPh sb="0" eb="3">
      <t>バンダイマチ</t>
    </rPh>
    <phoneticPr fontId="5"/>
  </si>
  <si>
    <t>喜多方</t>
    <rPh sb="0" eb="3">
      <t>キタカタ</t>
    </rPh>
    <phoneticPr fontId="5"/>
  </si>
  <si>
    <t>規格外</t>
    <rPh sb="0" eb="3">
      <t>キカクガイ</t>
    </rPh>
    <phoneticPr fontId="5"/>
  </si>
  <si>
    <t>双葉</t>
    <rPh sb="0" eb="2">
      <t>フタバ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</si>
  <si>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</si>
  <si>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</si>
  <si>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</si>
  <si>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>暗きょ</t>
    <rPh sb="0" eb="1">
      <t>アン</t>
    </rPh>
    <phoneticPr fontId="5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</si>
  <si>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</si>
  <si>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</si>
  <si>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</si>
  <si>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</si>
  <si>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</si>
  <si>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</si>
  <si>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</si>
  <si>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</si>
  <si>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</si>
  <si>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</si>
  <si>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</si>
  <si>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</si>
  <si>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機械乾燥面積</t>
    <rPh sb="0" eb="2">
      <t>キカイ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</si>
  <si>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</si>
  <si>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</si>
  <si>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</si>
  <si>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</si>
  <si>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コンバイン</t>
    <phoneticPr fontId="3"/>
  </si>
  <si>
    <t>　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</si>
  <si>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</si>
  <si>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</si>
  <si>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</si>
  <si>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</si>
  <si>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輪作体系別面積</t>
    <rPh sb="5" eb="7">
      <t>メンセキ</t>
    </rPh>
    <phoneticPr fontId="3"/>
  </si>
  <si>
    <t>　</t>
    <phoneticPr fontId="5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</si>
  <si>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</si>
  <si>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</si>
  <si>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ﾄﾝ</t>
    <phoneticPr fontId="5"/>
  </si>
  <si>
    <t>％</t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</si>
  <si>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</si>
  <si>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</si>
  <si>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</si>
  <si>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(ﾄﾝ)</t>
    <phoneticPr fontId="5"/>
  </si>
  <si>
    <t>(ﾄﾝ)</t>
    <phoneticPr fontId="5"/>
  </si>
  <si>
    <t>アブクマワセ</t>
    <phoneticPr fontId="5"/>
  </si>
  <si>
    <t>きぬあずま</t>
    <phoneticPr fontId="5"/>
  </si>
  <si>
    <t>ゆきちから</t>
    <phoneticPr fontId="5"/>
  </si>
  <si>
    <t>シュンライ</t>
    <phoneticPr fontId="5"/>
  </si>
  <si>
    <t>ファイバースノウ</t>
    <phoneticPr fontId="5"/>
  </si>
  <si>
    <t>べんけいむぎ</t>
    <phoneticPr fontId="5"/>
  </si>
  <si>
    <t>４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</si>
  <si>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</si>
  <si>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</si>
  <si>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</si>
  <si>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生産量</t>
    <phoneticPr fontId="3"/>
  </si>
  <si>
    <t>種 子</t>
    <phoneticPr fontId="3"/>
  </si>
  <si>
    <t>　</t>
    <phoneticPr fontId="3"/>
  </si>
  <si>
    <t>会津若松市</t>
    <rPh sb="0" eb="2">
      <t>アイヅ</t>
    </rPh>
    <rPh sb="2" eb="4">
      <t>ワカマツ</t>
    </rPh>
    <rPh sb="4" eb="5">
      <t>シ</t>
    </rPh>
    <phoneticPr fontId="5"/>
  </si>
  <si>
    <t>県北</t>
    <rPh sb="0" eb="1">
      <t>ケン</t>
    </rPh>
    <rPh sb="1" eb="2">
      <t>キタ</t>
    </rPh>
    <phoneticPr fontId="3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</si>
  <si>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</si>
  <si>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</si>
  <si>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</si>
  <si>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</si>
  <si>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</si>
  <si>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</si>
  <si>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</si>
  <si>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</si>
  <si>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</t>
    <rPh sb="0" eb="2">
      <t>タムラ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</si>
  <si>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</si>
  <si>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</si>
  <si>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</si>
  <si>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須賀川</t>
    <rPh sb="0" eb="3">
      <t>スカガワ</t>
    </rPh>
    <phoneticPr fontId="3"/>
  </si>
  <si>
    <t>須賀川市</t>
    <rPh sb="0" eb="4">
      <t>スカガワシ</t>
    </rPh>
    <phoneticPr fontId="3"/>
  </si>
  <si>
    <t>鏡石町</t>
    <rPh sb="0" eb="3">
      <t>カガミイシマチ</t>
    </rPh>
    <phoneticPr fontId="3"/>
  </si>
  <si>
    <t>天栄村</t>
    <rPh sb="0" eb="3">
      <t>テンエイムラ</t>
    </rPh>
    <phoneticPr fontId="3"/>
  </si>
  <si>
    <t>石川町</t>
    <rPh sb="0" eb="3">
      <t>イシカワマチ</t>
    </rPh>
    <phoneticPr fontId="3"/>
  </si>
  <si>
    <t>玉川村</t>
    <rPh sb="0" eb="2">
      <t>タマカワ</t>
    </rPh>
    <rPh sb="2" eb="3">
      <t>ムラ</t>
    </rPh>
    <phoneticPr fontId="3"/>
  </si>
  <si>
    <t>平田村</t>
    <rPh sb="0" eb="3">
      <t>ヒラタムラ</t>
    </rPh>
    <phoneticPr fontId="3"/>
  </si>
  <si>
    <t>浅川町</t>
    <rPh sb="0" eb="2">
      <t>アサカワ</t>
    </rPh>
    <rPh sb="2" eb="3">
      <t>マチ</t>
    </rPh>
    <phoneticPr fontId="3"/>
  </si>
  <si>
    <t>古殿町</t>
    <rPh sb="0" eb="2">
      <t>フルドノ</t>
    </rPh>
    <rPh sb="2" eb="3">
      <t>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</si>
  <si>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</si>
  <si>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</si>
  <si>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</si>
  <si>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</si>
  <si>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県南</t>
    <rPh sb="0" eb="2">
      <t>ケンナン</t>
    </rPh>
    <phoneticPr fontId="3"/>
  </si>
  <si>
    <t>泉崎村</t>
    <rPh sb="0" eb="2">
      <t>イズミザキ</t>
    </rPh>
    <rPh sb="2" eb="3">
      <t>ムラ</t>
    </rPh>
    <phoneticPr fontId="3"/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</si>
  <si>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</si>
  <si>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</si>
  <si>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</si>
  <si>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</si>
  <si>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</t>
    <rPh sb="0" eb="3">
      <t>キタカタ</t>
    </rPh>
    <phoneticPr fontId="3"/>
  </si>
  <si>
    <t>西会津町</t>
    <rPh sb="0" eb="3">
      <t>ニシアイヅ</t>
    </rPh>
    <rPh sb="3" eb="4">
      <t>マチ</t>
    </rPh>
    <phoneticPr fontId="3"/>
  </si>
  <si>
    <t>南会津</t>
    <rPh sb="0" eb="3">
      <t>ミナミアイヅ</t>
    </rPh>
    <phoneticPr fontId="3"/>
  </si>
  <si>
    <t>相馬市</t>
    <rPh sb="0" eb="3">
      <t>ソウマシ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</si>
  <si>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</si>
  <si>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</si>
  <si>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</si>
  <si>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</si>
  <si>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</si>
  <si>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</si>
  <si>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</si>
  <si>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3">
      <t>カツラオムラ</t>
    </rPh>
    <phoneticPr fontId="3"/>
  </si>
  <si>
    <t>双葉</t>
    <rPh sb="0" eb="2">
      <t>フタバ</t>
    </rPh>
    <phoneticPr fontId="3"/>
  </si>
  <si>
    <t>いわき</t>
    <phoneticPr fontId="3"/>
  </si>
  <si>
    <t>中通り</t>
    <rPh sb="0" eb="1">
      <t>ナカ</t>
    </rPh>
    <rPh sb="1" eb="2">
      <t>トオ</t>
    </rPh>
    <phoneticPr fontId="3"/>
  </si>
  <si>
    <t>浜通り</t>
    <rPh sb="0" eb="2">
      <t>ハマドオリ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</si>
  <si>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</si>
  <si>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</si>
  <si>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</si>
  <si>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</si>
  <si>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</si>
  <si>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</si>
  <si>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計</t>
    <rPh sb="0" eb="1">
      <t>ケン</t>
    </rPh>
    <rPh sb="2" eb="3">
      <t>ケイ</t>
    </rPh>
    <phoneticPr fontId="3"/>
  </si>
  <si>
    <t>鏡石町</t>
    <rPh sb="0" eb="2">
      <t>カガミイシ</t>
    </rPh>
    <rPh sb="2" eb="3">
      <t>マチ</t>
    </rPh>
    <phoneticPr fontId="3"/>
  </si>
  <si>
    <t>古殿町</t>
    <rPh sb="0" eb="3">
      <t>フルドノマチ</t>
    </rPh>
    <phoneticPr fontId="3"/>
  </si>
  <si>
    <t>下郷町</t>
    <rPh sb="0" eb="3">
      <t>シモゴウマチ</t>
    </rPh>
    <phoneticPr fontId="3"/>
  </si>
  <si>
    <t>桧枝岐村</t>
    <rPh sb="0" eb="3">
      <t>ヒノエマタ</t>
    </rPh>
    <rPh sb="3" eb="4">
      <t>ムラ</t>
    </rPh>
    <phoneticPr fontId="3"/>
  </si>
  <si>
    <t>只見町</t>
    <rPh sb="0" eb="3">
      <t>タダミマチ</t>
    </rPh>
    <phoneticPr fontId="3"/>
  </si>
  <si>
    <t>南会津町</t>
    <rPh sb="0" eb="3">
      <t>ミナミアイヅ</t>
    </rPh>
    <rPh sb="3" eb="4">
      <t>マチ</t>
    </rPh>
    <phoneticPr fontId="3"/>
  </si>
  <si>
    <t>広野町</t>
    <rPh sb="0" eb="2">
      <t>ヒロノ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</si>
  <si>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</si>
  <si>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富岡町</t>
    <rPh sb="0" eb="2">
      <t>トミオカ</t>
    </rPh>
    <rPh sb="2" eb="3">
      <t>マチ</t>
    </rPh>
    <phoneticPr fontId="3"/>
  </si>
  <si>
    <t>川内村</t>
    <rPh sb="0" eb="2">
      <t>カワウチ</t>
    </rPh>
    <rPh sb="2" eb="3">
      <t>ムラ</t>
    </rPh>
    <phoneticPr fontId="3"/>
  </si>
  <si>
    <t>大熊町</t>
    <rPh sb="0" eb="2">
      <t>オオクマ</t>
    </rPh>
    <rPh sb="2" eb="3">
      <t>マチ</t>
    </rPh>
    <phoneticPr fontId="3"/>
  </si>
  <si>
    <t>葛尾村</t>
    <rPh sb="0" eb="2">
      <t>カツラオ</t>
    </rPh>
    <rPh sb="2" eb="3">
      <t>ムラ</t>
    </rPh>
    <phoneticPr fontId="3"/>
  </si>
  <si>
    <t>中通り</t>
    <rPh sb="0" eb="2">
      <t>ナカドオ</t>
    </rPh>
    <phoneticPr fontId="3"/>
  </si>
  <si>
    <t>浜通り</t>
    <rPh sb="0" eb="2">
      <t>ハマドオ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</si>
  <si>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</si>
  <si>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</si>
  <si>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</si>
  <si>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</si>
  <si>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</si>
  <si>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伊達市</t>
    <rPh sb="0" eb="3">
      <t>ダテシ</t>
    </rPh>
    <phoneticPr fontId="5"/>
  </si>
  <si>
    <t>桑折町</t>
    <rPh sb="0" eb="3">
      <t>コオリマチ</t>
    </rPh>
    <phoneticPr fontId="5"/>
  </si>
  <si>
    <t>国見町</t>
    <rPh sb="0" eb="3">
      <t>クニミマチ</t>
    </rPh>
    <phoneticPr fontId="5"/>
  </si>
  <si>
    <t>県中</t>
    <rPh sb="0" eb="2">
      <t>ケンチュウ</t>
    </rPh>
    <phoneticPr fontId="5"/>
  </si>
  <si>
    <t>郡山市</t>
    <rPh sb="0" eb="3">
      <t>コオリヤマシ</t>
    </rPh>
    <phoneticPr fontId="5"/>
  </si>
  <si>
    <t>田村</t>
    <rPh sb="0" eb="2">
      <t>タムラ</t>
    </rPh>
    <phoneticPr fontId="5"/>
  </si>
  <si>
    <t>田村市</t>
    <rPh sb="0" eb="3">
      <t>タムラシ</t>
    </rPh>
    <phoneticPr fontId="5"/>
  </si>
  <si>
    <t>三春町</t>
    <rPh sb="0" eb="3">
      <t>ミハルマチ</t>
    </rPh>
    <phoneticPr fontId="5"/>
  </si>
  <si>
    <t>小野町</t>
    <rPh sb="0" eb="3">
      <t>オノマチ</t>
    </rPh>
    <phoneticPr fontId="5"/>
  </si>
  <si>
    <t>須賀川</t>
    <rPh sb="0" eb="3">
      <t>スカガワ</t>
    </rPh>
    <phoneticPr fontId="5"/>
  </si>
  <si>
    <t>県南</t>
    <rPh sb="0" eb="1">
      <t>ケン</t>
    </rPh>
    <rPh sb="1" eb="2">
      <t>ミナミ</t>
    </rPh>
    <phoneticPr fontId="5"/>
  </si>
  <si>
    <t>須賀川市</t>
    <rPh sb="0" eb="4">
      <t>スカガワシ</t>
    </rPh>
    <phoneticPr fontId="5"/>
  </si>
  <si>
    <t>鏡石町</t>
    <rPh sb="0" eb="3">
      <t>カガミイシマチ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</si>
  <si>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</si>
  <si>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</si>
  <si>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</si>
  <si>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</si>
  <si>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</si>
  <si>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2">
      <t>フルドノ</t>
    </rPh>
    <rPh sb="2" eb="3">
      <t>マチ</t>
    </rPh>
    <phoneticPr fontId="5"/>
  </si>
  <si>
    <t>白河市</t>
    <rPh sb="0" eb="3">
      <t>シラカワシ</t>
    </rPh>
    <phoneticPr fontId="5"/>
  </si>
  <si>
    <t>西郷村</t>
    <rPh sb="0" eb="3">
      <t>ニシゴウムラ</t>
    </rPh>
    <phoneticPr fontId="5"/>
  </si>
  <si>
    <t>泉崎村</t>
    <rPh sb="0" eb="2">
      <t>イズミザキ</t>
    </rPh>
    <rPh sb="2" eb="3">
      <t>ムラ</t>
    </rPh>
    <phoneticPr fontId="5"/>
  </si>
  <si>
    <t>中島村</t>
    <rPh sb="0" eb="3">
      <t>ナカジマムラ</t>
    </rPh>
    <phoneticPr fontId="5"/>
  </si>
  <si>
    <t>矢吹町</t>
    <rPh sb="0" eb="3">
      <t>ヤブキマチ</t>
    </rPh>
    <phoneticPr fontId="5"/>
  </si>
  <si>
    <t>棚倉町</t>
    <rPh sb="0" eb="2">
      <t>タナクラ</t>
    </rPh>
    <rPh sb="2" eb="3">
      <t>マチ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</si>
  <si>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</si>
  <si>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</si>
  <si>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鮫川村</t>
    <rPh sb="0" eb="2">
      <t>サメカワ</t>
    </rPh>
    <rPh sb="2" eb="3">
      <t>ムラ</t>
    </rPh>
    <phoneticPr fontId="5"/>
  </si>
  <si>
    <t>猪苗代町</t>
    <rPh sb="0" eb="4">
      <t>イナワシロマチ</t>
    </rPh>
    <phoneticPr fontId="5"/>
  </si>
  <si>
    <t>南会津</t>
    <rPh sb="0" eb="3">
      <t>ミナミアイヅ</t>
    </rPh>
    <phoneticPr fontId="5"/>
  </si>
  <si>
    <t>下郷町</t>
    <rPh sb="0" eb="3">
      <t>シモゴウマチ</t>
    </rPh>
    <phoneticPr fontId="5"/>
  </si>
  <si>
    <t>桧枝岐村</t>
    <rPh sb="0" eb="3">
      <t>ヒノエマタ</t>
    </rPh>
    <rPh sb="3" eb="4">
      <t>ムラ</t>
    </rPh>
    <phoneticPr fontId="5"/>
  </si>
  <si>
    <t>只見町</t>
    <rPh sb="0" eb="3">
      <t>タダミマチ</t>
    </rPh>
    <phoneticPr fontId="5"/>
  </si>
  <si>
    <t>南会津町</t>
    <rPh sb="0" eb="3">
      <t>ミナミアイヅ</t>
    </rPh>
    <rPh sb="3" eb="4">
      <t>マチ</t>
    </rPh>
    <phoneticPr fontId="5"/>
  </si>
  <si>
    <t>新地町</t>
    <rPh sb="0" eb="3">
      <t>シンチマチ</t>
    </rPh>
    <phoneticPr fontId="5"/>
  </si>
  <si>
    <t>相双</t>
    <rPh sb="0" eb="1">
      <t>ソウ</t>
    </rPh>
    <rPh sb="1" eb="2">
      <t>ソウ</t>
    </rPh>
    <phoneticPr fontId="5"/>
  </si>
  <si>
    <t>いわき</t>
    <phoneticPr fontId="5"/>
  </si>
  <si>
    <t>県　計</t>
    <rPh sb="0" eb="1">
      <t>ケン</t>
    </rPh>
    <rPh sb="2" eb="3">
      <t>ケイ</t>
    </rPh>
    <phoneticPr fontId="5"/>
  </si>
  <si>
    <t>中通り</t>
    <rPh sb="0" eb="2">
      <t>ナカトオ</t>
    </rPh>
    <phoneticPr fontId="5"/>
  </si>
  <si>
    <t>浜通り</t>
    <rPh sb="0" eb="1">
      <t>ハマ</t>
    </rPh>
    <rPh sb="1" eb="2">
      <t>トオ</t>
    </rPh>
    <phoneticPr fontId="5"/>
  </si>
  <si>
    <t>会　津</t>
    <rPh sb="0" eb="1">
      <t>カイ</t>
    </rPh>
    <rPh sb="2" eb="3">
      <t>ツ</t>
    </rPh>
    <phoneticPr fontId="5"/>
  </si>
  <si>
    <t>県　北</t>
    <rPh sb="0" eb="1">
      <t>ケン</t>
    </rPh>
    <rPh sb="2" eb="3">
      <t>キタ</t>
    </rPh>
    <phoneticPr fontId="5"/>
  </si>
  <si>
    <t>県　中</t>
    <rPh sb="0" eb="1">
      <t>ケン</t>
    </rPh>
    <rPh sb="2" eb="3">
      <t>ナカ</t>
    </rPh>
    <phoneticPr fontId="5"/>
  </si>
  <si>
    <t>県　南</t>
    <rPh sb="0" eb="1">
      <t>ケン</t>
    </rPh>
    <rPh sb="2" eb="3">
      <t>ミナミ</t>
    </rPh>
    <phoneticPr fontId="5"/>
  </si>
  <si>
    <t>南会津</t>
    <rPh sb="0" eb="1">
      <t>ミナミ</t>
    </rPh>
    <rPh sb="1" eb="3">
      <t>アイヅ</t>
    </rPh>
    <phoneticPr fontId="5"/>
  </si>
  <si>
    <t>相　双</t>
    <rPh sb="0" eb="1">
      <t>ソウ</t>
    </rPh>
    <rPh sb="2" eb="3">
      <t>ソウ</t>
    </rPh>
    <phoneticPr fontId="5"/>
  </si>
  <si>
    <t>西郷村</t>
    <rPh sb="0" eb="2">
      <t>ニシゴウ</t>
    </rPh>
    <rPh sb="2" eb="3">
      <t>ムラ</t>
    </rPh>
    <phoneticPr fontId="3"/>
  </si>
  <si>
    <t>中島村</t>
    <rPh sb="0" eb="2">
      <t>ナカジマ</t>
    </rPh>
    <rPh sb="2" eb="3">
      <t>ムラ</t>
    </rPh>
    <phoneticPr fontId="3"/>
  </si>
  <si>
    <t>新地町</t>
    <rPh sb="0" eb="3">
      <t>シンチマチ</t>
    </rPh>
    <phoneticPr fontId="3"/>
  </si>
  <si>
    <t>浅川町</t>
    <rPh sb="0" eb="3">
      <t>アサカワマチ</t>
    </rPh>
    <phoneticPr fontId="3"/>
  </si>
  <si>
    <t>西郷村</t>
    <rPh sb="0" eb="3">
      <t>ニシゴウムラ</t>
    </rPh>
    <phoneticPr fontId="3"/>
  </si>
  <si>
    <t>中島村</t>
    <rPh sb="0" eb="3">
      <t>ナカジマムラ</t>
    </rPh>
    <phoneticPr fontId="3"/>
  </si>
  <si>
    <t>アオバコムギ</t>
    <phoneticPr fontId="5"/>
  </si>
  <si>
    <t>白河市</t>
  </si>
  <si>
    <t>矢吹町</t>
  </si>
  <si>
    <t>棚倉町</t>
  </si>
  <si>
    <t>矢祭町</t>
  </si>
  <si>
    <t>塙町</t>
  </si>
  <si>
    <t>鮫川村</t>
  </si>
  <si>
    <t>会津坂下</t>
    <rPh sb="0" eb="2">
      <t>アイヅ</t>
    </rPh>
    <rPh sb="2" eb="3">
      <t>サカ</t>
    </rPh>
    <rPh sb="3" eb="4">
      <t>シタ</t>
    </rPh>
    <phoneticPr fontId="3"/>
  </si>
  <si>
    <t>会津坂下町</t>
    <phoneticPr fontId="3"/>
  </si>
  <si>
    <t>湯 川 村</t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</si>
  <si>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</si>
  <si>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</si>
  <si>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</si>
  <si>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</si>
  <si>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</si>
  <si>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会津坂下</t>
    <phoneticPr fontId="5"/>
  </si>
  <si>
    <t>南相馬市</t>
    <rPh sb="0" eb="4">
      <t>ミナミソウマシ</t>
    </rPh>
    <phoneticPr fontId="3"/>
  </si>
  <si>
    <t>飯舘村</t>
    <rPh sb="0" eb="3">
      <t>イイタテムラ</t>
    </rPh>
    <phoneticPr fontId="3"/>
  </si>
  <si>
    <t>相馬市</t>
    <rPh sb="0" eb="3">
      <t>ソウマシ</t>
    </rPh>
    <phoneticPr fontId="5"/>
  </si>
  <si>
    <t>南相馬市</t>
    <rPh sb="0" eb="4">
      <t>ミナミソウマシ</t>
    </rPh>
    <phoneticPr fontId="5"/>
  </si>
  <si>
    <t>飯舘村</t>
    <rPh sb="0" eb="3">
      <t>イイタテムラ</t>
    </rPh>
    <phoneticPr fontId="5"/>
  </si>
  <si>
    <t>二本松市</t>
    <rPh sb="0" eb="4">
      <t>ニホンマツシ</t>
    </rPh>
    <phoneticPr fontId="5"/>
  </si>
  <si>
    <t>本宮市</t>
    <rPh sb="0" eb="3">
      <t>モトミヤシ</t>
    </rPh>
    <phoneticPr fontId="5"/>
  </si>
  <si>
    <t>大玉村</t>
    <rPh sb="0" eb="3">
      <t>オオタマムラ</t>
    </rPh>
    <phoneticPr fontId="5"/>
  </si>
  <si>
    <t>いわき</t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</si>
  <si>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</si>
  <si>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</si>
  <si>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</si>
  <si>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</si>
  <si>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</si>
  <si>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</si>
  <si>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相双</t>
    <rPh sb="0" eb="2">
      <t>ソウソウ</t>
    </rPh>
    <phoneticPr fontId="3"/>
  </si>
  <si>
    <t>いわき</t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</si>
  <si>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</si>
  <si>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</si>
  <si>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</si>
  <si>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</si>
  <si>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</si>
  <si>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</si>
  <si>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福島市</t>
    <rPh sb="0" eb="3">
      <t>フクシマシ</t>
    </rPh>
    <phoneticPr fontId="5"/>
  </si>
  <si>
    <t>川俣町</t>
    <rPh sb="0" eb="3">
      <t>カワマタマチ</t>
    </rPh>
    <phoneticPr fontId="5"/>
  </si>
  <si>
    <t>喜多方市</t>
    <rPh sb="0" eb="3">
      <t>キタカタ</t>
    </rPh>
    <rPh sb="3" eb="4">
      <t>シ</t>
    </rPh>
    <phoneticPr fontId="3"/>
  </si>
  <si>
    <t>北塩原村</t>
    <rPh sb="0" eb="3">
      <t>キタシオバラ</t>
    </rPh>
    <rPh sb="3" eb="4">
      <t>ムラ</t>
    </rPh>
    <phoneticPr fontId="3"/>
  </si>
  <si>
    <t>喜多方</t>
  </si>
  <si>
    <t>喜多方市</t>
  </si>
  <si>
    <t>北塩原村</t>
  </si>
  <si>
    <t>西会津町</t>
  </si>
  <si>
    <t>小　　計</t>
  </si>
  <si>
    <t>小　  計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</si>
  <si>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</si>
  <si>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</si>
  <si>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</si>
  <si>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</si>
  <si>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</si>
  <si>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</si>
  <si>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</si>
  <si>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</si>
  <si>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いわき</t>
    <phoneticPr fontId="3"/>
  </si>
  <si>
    <t>いわき市</t>
    <rPh sb="3" eb="4">
      <t>シ</t>
    </rPh>
    <phoneticPr fontId="3"/>
  </si>
  <si>
    <t>いわき</t>
    <phoneticPr fontId="5"/>
  </si>
  <si>
    <t>　</t>
    <phoneticPr fontId="5"/>
  </si>
  <si>
    <t>　　</t>
    <phoneticPr fontId="5"/>
  </si>
  <si>
    <t>面　　積</t>
    <phoneticPr fontId="3"/>
  </si>
  <si>
    <t>ふく</t>
    <phoneticPr fontId="3"/>
  </si>
  <si>
    <t>あかり</t>
    <phoneticPr fontId="3"/>
  </si>
  <si>
    <t>（ha）</t>
    <phoneticPr fontId="3"/>
  </si>
  <si>
    <t>県中</t>
    <rPh sb="0" eb="1">
      <t>ケン</t>
    </rPh>
    <rPh sb="1" eb="2">
      <t>チュウ</t>
    </rPh>
    <phoneticPr fontId="5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</si>
  <si>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</si>
  <si>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</si>
  <si>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</si>
  <si>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</si>
  <si>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</si>
  <si>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</si>
  <si>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単収</t>
    <rPh sb="0" eb="1">
      <t>タン</t>
    </rPh>
    <rPh sb="1" eb="2">
      <t>オサム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</si>
  <si>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</si>
  <si>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</si>
  <si>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</si>
  <si>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</si>
  <si>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5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</si>
  <si>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</si>
  <si>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</si>
  <si>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農林事務所</t>
    <rPh sb="0" eb="2">
      <t>ノウリン</t>
    </rPh>
    <rPh sb="2" eb="5">
      <t>ジムショ</t>
    </rPh>
    <phoneticPr fontId="15"/>
  </si>
  <si>
    <t>５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5"/>
  </si>
  <si>
    <t>２７年産</t>
    <phoneticPr fontId="3"/>
  </si>
  <si>
    <t>２８年産</t>
    <phoneticPr fontId="3"/>
  </si>
  <si>
    <t>２８年産</t>
    <phoneticPr fontId="3"/>
  </si>
  <si>
    <t>２７年産</t>
    <phoneticPr fontId="3"/>
  </si>
  <si>
    <t>２７年産</t>
    <phoneticPr fontId="3"/>
  </si>
  <si>
    <t>相双</t>
    <rPh sb="0" eb="2">
      <t>ソウソウ</t>
    </rPh>
    <phoneticPr fontId="5"/>
  </si>
  <si>
    <t>平成２８年産播種状況</t>
    <rPh sb="0" eb="2">
      <t>ヘイセイ</t>
    </rPh>
    <rPh sb="4" eb="6">
      <t>ネンサン</t>
    </rPh>
    <rPh sb="6" eb="8">
      <t>ハシュ</t>
    </rPh>
    <rPh sb="8" eb="10">
      <t>ジョウキョウ</t>
    </rPh>
    <phoneticPr fontId="5"/>
  </si>
  <si>
    <t>平成２７年産実績</t>
    <rPh sb="0" eb="2">
      <t>ヘイセイ</t>
    </rPh>
    <rPh sb="4" eb="6">
      <t>ネンサン</t>
    </rPh>
    <rPh sb="6" eb="8">
      <t>ジッセキ</t>
    </rPh>
    <phoneticPr fontId="5"/>
  </si>
  <si>
    <t>安達</t>
    <rPh sb="0" eb="2">
      <t>アダチ</t>
    </rPh>
    <phoneticPr fontId="3"/>
  </si>
  <si>
    <t>県中</t>
    <rPh sb="0" eb="2">
      <t>ケンチュウ</t>
    </rPh>
    <phoneticPr fontId="3"/>
  </si>
  <si>
    <t>郡山市</t>
    <rPh sb="0" eb="2">
      <t>コオリヤマ</t>
    </rPh>
    <rPh sb="2" eb="3">
      <t>シ</t>
    </rPh>
    <phoneticPr fontId="3"/>
  </si>
  <si>
    <t>郡山市</t>
    <rPh sb="0" eb="3">
      <t>コオリヤマシ</t>
    </rPh>
    <phoneticPr fontId="3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</si>
  <si>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</si>
  <si>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Ⅲ　麦の部</t>
    <rPh sb="2" eb="3">
      <t>ムギ</t>
    </rPh>
    <rPh sb="4" eb="5">
      <t>ブ</t>
    </rPh>
    <phoneticPr fontId="15"/>
  </si>
  <si>
    <t>※　「種子更新率」については、米改良協会の種子配布実績を参考に作成した。</t>
    <phoneticPr fontId="3"/>
  </si>
  <si>
    <t>※　小麦と大麦の合計面積について記載した。</t>
    <rPh sb="2" eb="4">
      <t>コムギ</t>
    </rPh>
    <rPh sb="5" eb="7">
      <t>オオムギ</t>
    </rPh>
    <rPh sb="8" eb="10">
      <t>ゴウケイ</t>
    </rPh>
    <rPh sb="10" eb="12">
      <t>メンセキ</t>
    </rPh>
    <rPh sb="16" eb="18">
      <t>キサイ</t>
    </rPh>
    <phoneticPr fontId="5"/>
  </si>
  <si>
    <t>※　２種以上の対策を実施した場合には、重複して記載した。</t>
    <rPh sb="3" eb="4">
      <t>シュ</t>
    </rPh>
    <rPh sb="4" eb="6">
      <t>イジョウ</t>
    </rPh>
    <rPh sb="7" eb="9">
      <t>タイサク</t>
    </rPh>
    <rPh sb="10" eb="12">
      <t>ジッシ</t>
    </rPh>
    <rPh sb="14" eb="16">
      <t>バアイ</t>
    </rPh>
    <rPh sb="19" eb="21">
      <t>チョウフク</t>
    </rPh>
    <rPh sb="23" eb="25">
      <t>キサイ</t>
    </rPh>
    <phoneticPr fontId="5"/>
  </si>
  <si>
    <t>＊</t>
    <phoneticPr fontId="3"/>
  </si>
  <si>
    <t>＊</t>
    <phoneticPr fontId="3"/>
  </si>
  <si>
    <t>＊</t>
    <phoneticPr fontId="3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</si>
  <si>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</si>
  <si>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　</t>
    <phoneticPr fontId="15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</si>
  <si>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</si>
  <si>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きぬあずま</t>
    <phoneticPr fontId="15"/>
  </si>
  <si>
    <t>ゆきちから</t>
    <phoneticPr fontId="5"/>
  </si>
  <si>
    <t>ふくあかり</t>
    <phoneticPr fontId="5"/>
  </si>
  <si>
    <t>アオバコムギ</t>
    <phoneticPr fontId="5"/>
  </si>
  <si>
    <t>アブクマワセ</t>
    <phoneticPr fontId="5"/>
  </si>
  <si>
    <t>シュンライ</t>
    <phoneticPr fontId="5"/>
  </si>
  <si>
    <t>(ha)</t>
    <phoneticPr fontId="5"/>
  </si>
  <si>
    <t>(ｔ)</t>
    <phoneticPr fontId="5"/>
  </si>
  <si>
    <t>(kg/10a)</t>
    <phoneticPr fontId="5"/>
  </si>
  <si>
    <t>県計</t>
    <rPh sb="0" eb="2">
      <t>ケンケイ</t>
    </rPh>
    <phoneticPr fontId="5"/>
  </si>
  <si>
    <t>県南</t>
    <rPh sb="0" eb="2">
      <t>ケンナン</t>
    </rPh>
    <phoneticPr fontId="5"/>
  </si>
  <si>
    <t>いわき</t>
    <phoneticPr fontId="5"/>
  </si>
  <si>
    <t>※　１ｈａ以上の取組みについて記載した。</t>
    <rPh sb="5" eb="7">
      <t>イジョウ</t>
    </rPh>
    <rPh sb="8" eb="9">
      <t>ト</t>
    </rPh>
    <rPh sb="9" eb="10">
      <t>ク</t>
    </rPh>
    <rPh sb="15" eb="17">
      <t>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</si>
</sst>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</numFmts>
  <fonts count="20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>
      <left style="medium">
        <color indexed="64"/>
      </left>
      <right/>
      <top/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596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77" fontId="2" fillId="0" borderId="4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77" fontId="2" fillId="0" borderId="12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0" fontId="6" fillId="0" borderId="0" xfId="0" applyFont="1"/>
    <xf numFmtId="0" fontId="2" fillId="0" borderId="11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0" fontId="2" fillId="0" borderId="16" xfId="0" applyFont="1" applyFill="1" applyBorder="1" applyAlignment="1" applyProtection="1">
      <alignment horizontal="left"/>
    </xf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17" xfId="0" applyFont="1" applyFill="1" applyBorder="1" applyAlignment="1" applyProtection="1"/>
    <xf numFmtId="0" fontId="2" fillId="0" borderId="13" xfId="0" applyFont="1" applyFill="1" applyBorder="1" applyAlignment="1" applyProtection="1"/>
    <xf numFmtId="0" fontId="2" fillId="0" borderId="16" xfId="0" applyFont="1" applyFill="1" applyBorder="1" applyAlignment="1" applyProtection="1"/>
    <xf numFmtId="177" fontId="2" fillId="0" borderId="4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 shrinkToFit="1"/>
    </xf>
    <xf numFmtId="177" fontId="2" fillId="0" borderId="17" xfId="0" applyNumberFormat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/>
    <xf numFmtId="177" fontId="2" fillId="0" borderId="11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vertical="center"/>
    </xf>
    <xf numFmtId="177" fontId="2" fillId="0" borderId="23" xfId="0" applyNumberFormat="1" applyFont="1" applyFill="1" applyBorder="1" applyAlignment="1" applyProtection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shrinkToFit="1"/>
    </xf>
    <xf numFmtId="0" fontId="2" fillId="0" borderId="28" xfId="0" applyFont="1" applyFill="1" applyBorder="1" applyAlignment="1" applyProtection="1">
      <alignment shrinkToFit="1"/>
    </xf>
    <xf numFmtId="0" fontId="6" fillId="0" borderId="29" xfId="0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177" fontId="2" fillId="0" borderId="32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horizontal="left" vertical="center"/>
    </xf>
    <xf numFmtId="177" fontId="2" fillId="0" borderId="33" xfId="0" applyNumberFormat="1" applyFont="1" applyFill="1" applyBorder="1" applyAlignment="1" applyProtection="1">
      <alignment horizontal="left" vertical="center"/>
    </xf>
    <xf numFmtId="177" fontId="2" fillId="0" borderId="17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7" fontId="2" fillId="0" borderId="13" xfId="0" applyNumberFormat="1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shrinkToFit="1"/>
    </xf>
    <xf numFmtId="178" fontId="2" fillId="0" borderId="16" xfId="0" applyNumberFormat="1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shrinkToFit="1"/>
    </xf>
    <xf numFmtId="0" fontId="6" fillId="0" borderId="5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horizontal="center" shrinkToFit="1"/>
    </xf>
    <xf numFmtId="0" fontId="2" fillId="0" borderId="38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39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shrinkToFit="1"/>
    </xf>
    <xf numFmtId="0" fontId="2" fillId="0" borderId="11" xfId="0" applyFont="1" applyFill="1" applyBorder="1" applyAlignment="1" applyProtection="1">
      <alignment horizontal="right" shrinkToFit="1"/>
    </xf>
    <xf numFmtId="0" fontId="2" fillId="0" borderId="4" xfId="0" applyFont="1" applyFill="1" applyBorder="1" applyAlignment="1" applyProtection="1">
      <alignment horizontal="right" shrinkToFit="1"/>
    </xf>
    <xf numFmtId="0" fontId="2" fillId="0" borderId="40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horizontal="right" shrinkToFit="1"/>
    </xf>
    <xf numFmtId="0" fontId="2" fillId="0" borderId="38" xfId="0" applyFont="1" applyFill="1" applyBorder="1" applyAlignment="1" applyProtection="1">
      <alignment horizontal="right" shrinkToFit="1"/>
    </xf>
    <xf numFmtId="0" fontId="6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46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5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52" xfId="0" applyFont="1" applyFill="1" applyBorder="1" applyAlignment="1" applyProtection="1">
      <alignment horizontal="center" shrinkToFit="1"/>
    </xf>
    <xf numFmtId="0" fontId="6" fillId="0" borderId="13" xfId="0" applyFont="1" applyBorder="1" applyAlignment="1">
      <alignment shrinkToFit="1"/>
    </xf>
    <xf numFmtId="0" fontId="6" fillId="0" borderId="16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9" xfId="0" applyFont="1" applyFill="1" applyBorder="1" applyAlignment="1" applyProtection="1">
      <alignment horizontal="center" shrinkToFit="1"/>
    </xf>
    <xf numFmtId="0" fontId="0" fillId="0" borderId="16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27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center"/>
    </xf>
    <xf numFmtId="0" fontId="6" fillId="0" borderId="52" xfId="0" applyFont="1" applyFill="1" applyBorder="1" applyAlignment="1" applyProtection="1">
      <alignment horizontal="center"/>
    </xf>
    <xf numFmtId="0" fontId="6" fillId="0" borderId="38" xfId="0" applyFont="1" applyFill="1" applyBorder="1" applyAlignment="1" applyProtection="1">
      <alignment horizontal="center"/>
    </xf>
    <xf numFmtId="0" fontId="6" fillId="0" borderId="38" xfId="0" applyFont="1" applyFill="1" applyBorder="1" applyAlignment="1" applyProtection="1">
      <alignment horizontal="right"/>
    </xf>
    <xf numFmtId="0" fontId="8" fillId="0" borderId="0" xfId="0" applyFont="1" applyBorder="1" applyAlignment="1">
      <alignment horizontal="left"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3" xfId="0" applyFont="1" applyFill="1" applyBorder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2" fillId="0" borderId="3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58" xfId="0" applyNumberFormat="1" applyFont="1" applyFill="1" applyBorder="1" applyAlignment="1" applyProtection="1">
      <alignment vertical="center"/>
    </xf>
    <xf numFmtId="177" fontId="2" fillId="0" borderId="62" xfId="0" applyNumberFormat="1" applyFont="1" applyFill="1" applyBorder="1" applyAlignment="1" applyProtection="1">
      <alignment vertical="center"/>
    </xf>
    <xf numFmtId="177" fontId="2" fillId="0" borderId="36" xfId="0" applyNumberFormat="1" applyFont="1" applyFill="1" applyBorder="1" applyAlignment="1" applyProtection="1">
      <alignment vertical="center"/>
    </xf>
    <xf numFmtId="177" fontId="2" fillId="0" borderId="63" xfId="0" applyNumberFormat="1" applyFont="1" applyFill="1" applyBorder="1" applyAlignment="1" applyProtection="1">
      <alignment vertical="center"/>
    </xf>
    <xf numFmtId="177" fontId="2" fillId="0" borderId="20" xfId="0" applyNumberFormat="1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Fill="1" applyBorder="1" applyAlignment="1" applyProtection="1"/>
    <xf numFmtId="0" fontId="2" fillId="0" borderId="64" xfId="0" applyFont="1" applyFill="1" applyBorder="1" applyAlignment="1" applyProtection="1"/>
    <xf numFmtId="177" fontId="9" fillId="0" borderId="16" xfId="0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/>
    </xf>
    <xf numFmtId="178" fontId="2" fillId="0" borderId="12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53" xfId="0" applyNumberFormat="1" applyFont="1" applyFill="1" applyBorder="1" applyAlignment="1" applyProtection="1">
      <alignment horizontal="right"/>
    </xf>
    <xf numFmtId="178" fontId="2" fillId="0" borderId="17" xfId="0" applyNumberFormat="1" applyFont="1" applyFill="1" applyBorder="1" applyAlignment="1" applyProtection="1">
      <alignment horizontal="right"/>
    </xf>
    <xf numFmtId="178" fontId="2" fillId="0" borderId="18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/>
    </xf>
    <xf numFmtId="178" fontId="2" fillId="0" borderId="33" xfId="0" applyNumberFormat="1" applyFont="1" applyFill="1" applyBorder="1" applyAlignment="1" applyProtection="1">
      <alignment horizontal="right"/>
    </xf>
    <xf numFmtId="178" fontId="2" fillId="0" borderId="64" xfId="0" applyNumberFormat="1" applyFont="1" applyFill="1" applyBorder="1" applyAlignment="1" applyProtection="1">
      <alignment horizontal="right"/>
    </xf>
    <xf numFmtId="178" fontId="2" fillId="0" borderId="58" xfId="0" applyNumberFormat="1" applyFont="1" applyFill="1" applyBorder="1" applyAlignment="1" applyProtection="1">
      <alignment horizontal="right"/>
    </xf>
    <xf numFmtId="178" fontId="2" fillId="0" borderId="58" xfId="0" applyNumberFormat="1" applyFont="1" applyFill="1" applyBorder="1" applyAlignment="1">
      <alignment horizontal="right" vertical="center"/>
    </xf>
    <xf numFmtId="178" fontId="2" fillId="0" borderId="67" xfId="0" applyNumberFormat="1" applyFont="1" applyFill="1" applyBorder="1" applyAlignment="1" applyProtection="1"/>
    <xf numFmtId="178" fontId="2" fillId="0" borderId="68" xfId="0" applyNumberFormat="1" applyFont="1" applyFill="1" applyBorder="1" applyAlignment="1" applyProtection="1"/>
    <xf numFmtId="178" fontId="2" fillId="0" borderId="17" xfId="0" applyNumberFormat="1" applyFont="1" applyFill="1" applyBorder="1" applyAlignment="1" applyProtection="1"/>
    <xf numFmtId="178" fontId="2" fillId="0" borderId="12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14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53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60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69" xfId="0" applyNumberFormat="1" applyFont="1" applyFill="1" applyBorder="1" applyAlignment="1"/>
    <xf numFmtId="178" fontId="2" fillId="0" borderId="23" xfId="0" applyNumberFormat="1" applyFont="1" applyFill="1" applyBorder="1" applyAlignment="1" applyProtection="1"/>
    <xf numFmtId="178" fontId="2" fillId="0" borderId="1" xfId="0" applyNumberFormat="1" applyFont="1" applyFill="1" applyBorder="1" applyAlignment="1" applyProtection="1"/>
    <xf numFmtId="178" fontId="2" fillId="0" borderId="27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0" fontId="0" fillId="0" borderId="13" xfId="0" applyBorder="1" applyAlignment="1">
      <alignment shrinkToFit="1"/>
    </xf>
    <xf numFmtId="179" fontId="0" fillId="0" borderId="64" xfId="0" applyNumberFormat="1" applyBorder="1"/>
    <xf numFmtId="179" fontId="0" fillId="0" borderId="70" xfId="0" applyNumberFormat="1" applyBorder="1"/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6" xfId="0" applyNumberFormat="1" applyFont="1" applyFill="1" applyBorder="1" applyAlignment="1" applyProtection="1">
      <alignment horizontal="right"/>
    </xf>
    <xf numFmtId="178" fontId="2" fillId="0" borderId="25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71" xfId="0" applyNumberFormat="1" applyFont="1" applyFill="1" applyBorder="1" applyAlignment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53" xfId="0" applyNumberFormat="1" applyFont="1" applyFill="1" applyBorder="1" applyAlignment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76" xfId="0" applyNumberFormat="1" applyFont="1" applyFill="1" applyBorder="1" applyAlignment="1" applyProtection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77" xfId="0" applyNumberFormat="1" applyFont="1" applyFill="1" applyBorder="1" applyAlignment="1" applyProtection="1">
      <alignment vertical="center"/>
    </xf>
    <xf numFmtId="177" fontId="2" fillId="0" borderId="59" xfId="0" applyNumberFormat="1" applyFont="1" applyFill="1" applyBorder="1" applyAlignment="1" applyProtection="1">
      <alignment horizontal="right" vertical="center"/>
    </xf>
    <xf numFmtId="177" fontId="2" fillId="0" borderId="60" xfId="0" applyNumberFormat="1" applyFont="1" applyFill="1" applyBorder="1" applyAlignment="1" applyProtection="1">
      <alignment horizontal="right" vertical="center"/>
    </xf>
    <xf numFmtId="177" fontId="2" fillId="0" borderId="27" xfId="0" applyNumberFormat="1" applyFont="1" applyFill="1" applyBorder="1" applyAlignment="1" applyProtection="1">
      <alignment horizontal="right" vertical="center"/>
    </xf>
    <xf numFmtId="177" fontId="2" fillId="0" borderId="52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0" borderId="64" xfId="0" applyNumberFormat="1" applyFont="1" applyFill="1" applyBorder="1" applyAlignment="1" applyProtection="1">
      <alignment horizontal="right" vertical="center"/>
    </xf>
    <xf numFmtId="177" fontId="2" fillId="0" borderId="70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69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>
      <alignment horizontal="center" shrinkToFit="1"/>
    </xf>
    <xf numFmtId="179" fontId="0" fillId="0" borderId="16" xfId="0" applyNumberFormat="1" applyBorder="1"/>
    <xf numFmtId="179" fontId="0" fillId="0" borderId="53" xfId="0" applyNumberFormat="1" applyBorder="1"/>
    <xf numFmtId="0" fontId="0" fillId="0" borderId="0" xfId="0" applyFont="1"/>
    <xf numFmtId="0" fontId="0" fillId="0" borderId="0" xfId="0" applyFont="1" applyFill="1"/>
    <xf numFmtId="178" fontId="2" fillId="0" borderId="78" xfId="0" applyNumberFormat="1" applyFont="1" applyFill="1" applyBorder="1" applyAlignment="1" applyProtection="1">
      <alignment horizontal="right"/>
    </xf>
    <xf numFmtId="178" fontId="6" fillId="0" borderId="3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  <xf numFmtId="178" fontId="2" fillId="0" borderId="79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0" borderId="15" xfId="0" applyFont="1" applyFill="1" applyBorder="1" applyAlignment="1" applyProtection="1">
      <alignment horizontal="center" shrinkToFit="1"/>
    </xf>
    <xf numFmtId="0" fontId="2" fillId="0" borderId="8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/>
    <xf numFmtId="0" fontId="0" fillId="0" borderId="0" xfId="0" applyFill="1" applyBorder="1"/>
    <xf numFmtId="178" fontId="2" fillId="0" borderId="16" xfId="0" applyNumberFormat="1" applyFont="1" applyFill="1" applyBorder="1" applyAlignment="1" applyProtection="1">
      <alignment horizontal="right" shrinkToFit="1"/>
    </xf>
    <xf numFmtId="0" fontId="2" fillId="0" borderId="17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12" fillId="0" borderId="4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0" fontId="12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5" xfId="1" applyNumberFormat="1" applyFont="1" applyBorder="1" applyAlignment="1">
      <alignment horizontal="center"/>
    </xf>
    <xf numFmtId="180" fontId="2" fillId="0" borderId="64" xfId="1" applyNumberFormat="1" applyFont="1" applyBorder="1"/>
    <xf numFmtId="180" fontId="2" fillId="0" borderId="13" xfId="1" applyNumberFormat="1" applyFont="1" applyBorder="1"/>
    <xf numFmtId="180" fontId="2" fillId="0" borderId="13" xfId="1" applyNumberFormat="1" applyFont="1" applyBorder="1" applyAlignment="1">
      <alignment horizontal="right"/>
    </xf>
    <xf numFmtId="180" fontId="2" fillId="0" borderId="16" xfId="1" applyNumberFormat="1" applyFont="1" applyBorder="1"/>
    <xf numFmtId="180" fontId="0" fillId="0" borderId="0" xfId="1" applyNumberFormat="1" applyFont="1"/>
    <xf numFmtId="177" fontId="12" fillId="0" borderId="0" xfId="0" applyNumberFormat="1" applyFont="1" applyAlignment="1">
      <alignment vertical="center"/>
    </xf>
    <xf numFmtId="177" fontId="0" fillId="0" borderId="15" xfId="0" applyNumberFormat="1" applyBorder="1" applyAlignment="1">
      <alignment horizontal="center"/>
    </xf>
    <xf numFmtId="177" fontId="2" fillId="0" borderId="64" xfId="0" applyNumberFormat="1" applyFont="1" applyBorder="1"/>
    <xf numFmtId="177" fontId="2" fillId="0" borderId="13" xfId="0" applyNumberFormat="1" applyFont="1" applyBorder="1"/>
    <xf numFmtId="177" fontId="2" fillId="0" borderId="1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0" fillId="0" borderId="0" xfId="0" applyNumberFormat="1"/>
    <xf numFmtId="177" fontId="2" fillId="0" borderId="16" xfId="0" applyNumberFormat="1" applyFont="1" applyBorder="1"/>
    <xf numFmtId="177" fontId="0" fillId="0" borderId="24" xfId="0" applyNumberFormat="1" applyFont="1" applyFill="1" applyBorder="1" applyAlignment="1">
      <alignment vertical="center"/>
    </xf>
    <xf numFmtId="0" fontId="6" fillId="0" borderId="55" xfId="0" applyFont="1" applyFill="1" applyBorder="1"/>
    <xf numFmtId="0" fontId="2" fillId="0" borderId="15" xfId="0" applyFont="1" applyFill="1" applyBorder="1" applyAlignment="1" applyProtection="1">
      <alignment horizontal="left" vertical="center"/>
    </xf>
    <xf numFmtId="178" fontId="2" fillId="0" borderId="24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>
      <alignment horizontal="right"/>
    </xf>
    <xf numFmtId="177" fontId="6" fillId="0" borderId="65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7" fontId="6" fillId="0" borderId="24" xfId="0" applyNumberFormat="1" applyFont="1" applyFill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7" fontId="0" fillId="0" borderId="26" xfId="0" applyNumberFormat="1" applyFont="1" applyFill="1" applyBorder="1" applyAlignment="1">
      <alignment vertical="center"/>
    </xf>
    <xf numFmtId="177" fontId="2" fillId="0" borderId="25" xfId="0" applyNumberFormat="1" applyFont="1" applyFill="1" applyBorder="1" applyAlignment="1" applyProtection="1">
      <alignment vertical="center"/>
    </xf>
    <xf numFmtId="177" fontId="2" fillId="3" borderId="13" xfId="0" applyNumberFormat="1" applyFont="1" applyFill="1" applyBorder="1" applyAlignment="1" applyProtection="1">
      <alignment vertical="center"/>
    </xf>
    <xf numFmtId="177" fontId="2" fillId="3" borderId="16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178" fontId="10" fillId="0" borderId="25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8" fontId="10" fillId="0" borderId="26" xfId="0" applyNumberFormat="1" applyFont="1" applyBorder="1" applyAlignment="1">
      <alignment horizontal="right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50" xfId="0" applyFont="1" applyFill="1" applyBorder="1" applyAlignment="1" applyProtection="1">
      <alignment horizontal="center" shrinkToFit="1"/>
    </xf>
    <xf numFmtId="0" fontId="2" fillId="0" borderId="82" xfId="0" applyFont="1" applyFill="1" applyBorder="1" applyAlignment="1" applyProtection="1">
      <alignment horizontal="center" shrinkToFit="1"/>
    </xf>
    <xf numFmtId="0" fontId="2" fillId="0" borderId="82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shrinkToFit="1"/>
    </xf>
    <xf numFmtId="0" fontId="17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2" applyFont="1" applyFill="1"/>
    <xf numFmtId="182" fontId="2" fillId="0" borderId="68" xfId="0" applyNumberFormat="1" applyFont="1" applyFill="1" applyBorder="1" applyAlignment="1">
      <alignment horizontal="right" vertical="center" shrinkToFit="1"/>
    </xf>
    <xf numFmtId="182" fontId="2" fillId="0" borderId="67" xfId="0" applyNumberFormat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0" fillId="4" borderId="0" xfId="0" applyFont="1" applyFill="1"/>
    <xf numFmtId="0" fontId="2" fillId="0" borderId="13" xfId="2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182" fontId="2" fillId="0" borderId="17" xfId="3" applyNumberFormat="1" applyFont="1" applyFill="1" applyBorder="1" applyAlignment="1">
      <alignment horizontal="right" vertical="center" shrinkToFit="1"/>
    </xf>
    <xf numFmtId="182" fontId="2" fillId="0" borderId="13" xfId="2" applyNumberFormat="1" applyFont="1" applyFill="1" applyBorder="1" applyAlignment="1">
      <alignment horizontal="right" vertical="center" shrinkToFit="1"/>
    </xf>
    <xf numFmtId="182" fontId="2" fillId="0" borderId="13" xfId="3" applyNumberFormat="1" applyFont="1" applyFill="1" applyBorder="1" applyAlignment="1">
      <alignment horizontal="right" vertical="center" shrinkToFit="1"/>
    </xf>
    <xf numFmtId="0" fontId="2" fillId="0" borderId="55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177" fontId="2" fillId="0" borderId="127" xfId="0" applyNumberFormat="1" applyFont="1" applyFill="1" applyBorder="1" applyAlignment="1" applyProtection="1">
      <alignment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center"/>
    </xf>
    <xf numFmtId="178" fontId="2" fillId="0" borderId="33" xfId="0" applyNumberFormat="1" applyFont="1" applyFill="1" applyBorder="1" applyAlignment="1" applyProtection="1"/>
    <xf numFmtId="0" fontId="18" fillId="0" borderId="0" xfId="5" applyFont="1" applyAlignment="1"/>
    <xf numFmtId="0" fontId="1" fillId="0" borderId="0" xfId="5"/>
    <xf numFmtId="0" fontId="19" fillId="0" borderId="0" xfId="5" applyFont="1" applyAlignment="1">
      <alignment vertical="center"/>
    </xf>
    <xf numFmtId="177" fontId="2" fillId="0" borderId="129" xfId="0" applyNumberFormat="1" applyFont="1" applyFill="1" applyBorder="1" applyAlignment="1" applyProtection="1">
      <alignment vertic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0" fontId="11" fillId="0" borderId="48" xfId="0" applyFont="1" applyFill="1" applyBorder="1" applyAlignment="1" applyProtection="1">
      <alignment vertical="center"/>
    </xf>
    <xf numFmtId="0" fontId="14" fillId="0" borderId="48" xfId="0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6" xfId="2" applyFont="1" applyFill="1" applyBorder="1" applyAlignment="1">
      <alignment vertical="center" textRotation="255" shrinkToFit="1"/>
    </xf>
    <xf numFmtId="177" fontId="2" fillId="0" borderId="78" xfId="0" applyNumberFormat="1" applyFont="1" applyFill="1" applyBorder="1" applyAlignment="1">
      <alignment horizontal="right" vertical="center"/>
    </xf>
    <xf numFmtId="0" fontId="2" fillId="0" borderId="58" xfId="0" applyFont="1" applyFill="1" applyBorder="1" applyProtection="1"/>
    <xf numFmtId="177" fontId="2" fillId="0" borderId="132" xfId="0" applyNumberFormat="1" applyFont="1" applyFill="1" applyBorder="1" applyAlignment="1" applyProtection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3" borderId="17" xfId="0" applyNumberFormat="1" applyFont="1" applyFill="1" applyBorder="1" applyAlignment="1" applyProtection="1">
      <alignment horizontal="left" vertical="center"/>
    </xf>
    <xf numFmtId="177" fontId="2" fillId="3" borderId="13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/>
    </xf>
    <xf numFmtId="178" fontId="2" fillId="0" borderId="23" xfId="0" applyNumberFormat="1" applyFont="1" applyFill="1" applyBorder="1" applyAlignment="1" applyProtection="1">
      <alignment horizontal="right" vertical="center"/>
    </xf>
    <xf numFmtId="178" fontId="2" fillId="0" borderId="32" xfId="0" applyNumberFormat="1" applyFont="1" applyFill="1" applyBorder="1" applyAlignment="1" applyProtection="1">
      <alignment horizontal="right" vertical="center"/>
    </xf>
    <xf numFmtId="178" fontId="2" fillId="0" borderId="137" xfId="0" applyNumberFormat="1" applyFont="1" applyFill="1" applyBorder="1" applyAlignment="1" applyProtection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123" xfId="0" applyFont="1" applyFill="1" applyBorder="1" applyAlignment="1">
      <alignment vertical="center" textRotation="255" shrinkToFit="1"/>
    </xf>
    <xf numFmtId="0" fontId="2" fillId="0" borderId="67" xfId="0" applyFont="1" applyBorder="1" applyAlignment="1">
      <alignment vertical="center" shrinkToFit="1"/>
    </xf>
    <xf numFmtId="179" fontId="2" fillId="0" borderId="67" xfId="0" applyNumberFormat="1" applyFont="1" applyFill="1" applyBorder="1" applyAlignment="1">
      <alignment horizontal="right" vertical="center" shrinkToFit="1"/>
    </xf>
    <xf numFmtId="182" fontId="2" fillId="0" borderId="126" xfId="0" applyNumberFormat="1" applyFont="1" applyFill="1" applyBorder="1" applyAlignment="1">
      <alignment horizontal="right" vertical="center" shrinkToFit="1"/>
    </xf>
    <xf numFmtId="0" fontId="2" fillId="0" borderId="67" xfId="0" applyNumberFormat="1" applyFont="1" applyFill="1" applyBorder="1" applyAlignment="1">
      <alignment vertical="center" shrinkToFit="1"/>
    </xf>
    <xf numFmtId="0" fontId="2" fillId="0" borderId="81" xfId="0" applyFont="1" applyFill="1" applyBorder="1" applyAlignment="1">
      <alignment vertical="center" textRotation="255" shrinkToFit="1"/>
    </xf>
    <xf numFmtId="182" fontId="2" fillId="0" borderId="17" xfId="0" applyNumberFormat="1" applyFont="1" applyFill="1" applyBorder="1" applyAlignment="1">
      <alignment horizontal="right" vertical="center" shrinkToFit="1"/>
    </xf>
    <xf numFmtId="182" fontId="2" fillId="0" borderId="12" xfId="0" applyNumberFormat="1" applyFont="1" applyFill="1" applyBorder="1" applyAlignment="1">
      <alignment horizontal="right" vertical="center" shrinkToFit="1"/>
    </xf>
    <xf numFmtId="182" fontId="2" fillId="0" borderId="81" xfId="0" applyNumberFormat="1" applyFont="1" applyFill="1" applyBorder="1" applyAlignment="1">
      <alignment vertical="center" shrinkToFit="1"/>
    </xf>
    <xf numFmtId="182" fontId="2" fillId="0" borderId="17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182" fontId="2" fillId="0" borderId="57" xfId="0" applyNumberFormat="1" applyFont="1" applyFill="1" applyBorder="1" applyAlignment="1">
      <alignment horizontal="right" vertical="center" shrinkToFit="1"/>
    </xf>
    <xf numFmtId="0" fontId="2" fillId="0" borderId="56" xfId="0" applyFont="1" applyFill="1" applyBorder="1" applyAlignment="1">
      <alignment vertical="center" textRotation="255" shrinkToFit="1"/>
    </xf>
    <xf numFmtId="182" fontId="2" fillId="0" borderId="13" xfId="0" applyNumberFormat="1" applyFont="1" applyFill="1" applyBorder="1" applyAlignment="1">
      <alignment horizontal="right" vertical="center" shrinkToFit="1"/>
    </xf>
    <xf numFmtId="182" fontId="2" fillId="0" borderId="14" xfId="0" applyNumberFormat="1" applyFont="1" applyFill="1" applyBorder="1" applyAlignment="1">
      <alignment horizontal="right" vertical="center" shrinkToFit="1"/>
    </xf>
    <xf numFmtId="182" fontId="2" fillId="0" borderId="56" xfId="0" applyNumberFormat="1" applyFont="1" applyFill="1" applyBorder="1" applyAlignment="1">
      <alignment horizontal="right"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182" fontId="2" fillId="0" borderId="14" xfId="2" applyNumberFormat="1" applyFont="1" applyFill="1" applyBorder="1" applyAlignment="1">
      <alignment horizontal="right" vertical="center" shrinkToFit="1"/>
    </xf>
    <xf numFmtId="0" fontId="2" fillId="0" borderId="13" xfId="2" applyNumberFormat="1" applyFont="1" applyFill="1" applyBorder="1" applyAlignment="1">
      <alignment vertical="center" shrinkToFit="1"/>
    </xf>
    <xf numFmtId="0" fontId="6" fillId="0" borderId="0" xfId="2" applyFill="1"/>
    <xf numFmtId="0" fontId="2" fillId="0" borderId="86" xfId="2" applyFont="1" applyFill="1" applyBorder="1" applyAlignment="1">
      <alignment vertical="center" textRotation="255" shrinkToFit="1"/>
    </xf>
    <xf numFmtId="0" fontId="2" fillId="0" borderId="46" xfId="2" applyFont="1" applyFill="1" applyBorder="1" applyAlignment="1">
      <alignment vertical="center" shrinkToFit="1"/>
    </xf>
    <xf numFmtId="182" fontId="2" fillId="0" borderId="15" xfId="2" applyNumberFormat="1" applyFont="1" applyFill="1" applyBorder="1" applyAlignment="1">
      <alignment horizontal="right" vertical="center" shrinkToFit="1"/>
    </xf>
    <xf numFmtId="182" fontId="2" fillId="0" borderId="69" xfId="2" applyNumberFormat="1" applyFont="1" applyFill="1" applyBorder="1" applyAlignment="1">
      <alignment horizontal="right" vertical="center" shrinkToFit="1"/>
    </xf>
    <xf numFmtId="182" fontId="2" fillId="0" borderId="121" xfId="0" applyNumberFormat="1" applyFont="1" applyFill="1" applyBorder="1" applyAlignment="1">
      <alignment horizontal="right" vertical="center" shrinkToFit="1"/>
    </xf>
    <xf numFmtId="0" fontId="2" fillId="0" borderId="15" xfId="2" applyNumberFormat="1" applyFont="1" applyFill="1" applyBorder="1" applyAlignment="1">
      <alignment vertical="center" shrinkToFit="1"/>
    </xf>
    <xf numFmtId="182" fontId="2" fillId="0" borderId="16" xfId="0" applyNumberFormat="1" applyFont="1" applyFill="1" applyBorder="1" applyAlignment="1">
      <alignment horizontal="right" vertical="center" shrinkToFit="1"/>
    </xf>
    <xf numFmtId="182" fontId="2" fillId="0" borderId="69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 shrinkToFit="1"/>
    </xf>
    <xf numFmtId="0" fontId="19" fillId="0" borderId="0" xfId="5" applyFont="1" applyAlignment="1">
      <alignment horizontal="center" vertical="center"/>
    </xf>
    <xf numFmtId="177" fontId="2" fillId="0" borderId="85" xfId="0" applyNumberFormat="1" applyFont="1" applyFill="1" applyBorder="1" applyAlignment="1" applyProtection="1">
      <alignment horizontal="center" vertical="center" textRotation="255"/>
    </xf>
    <xf numFmtId="177" fontId="2" fillId="0" borderId="51" xfId="0" applyNumberFormat="1" applyFont="1" applyFill="1" applyBorder="1" applyAlignment="1" applyProtection="1">
      <alignment horizontal="center" vertical="center" textRotation="255"/>
    </xf>
    <xf numFmtId="177" fontId="2" fillId="0" borderId="86" xfId="0" applyNumberFormat="1" applyFont="1" applyFill="1" applyBorder="1" applyAlignment="1" applyProtection="1">
      <alignment horizontal="center" vertical="center" textRotation="255"/>
    </xf>
    <xf numFmtId="177" fontId="2" fillId="0" borderId="98" xfId="0" applyNumberFormat="1" applyFont="1" applyFill="1" applyBorder="1" applyAlignment="1" applyProtection="1">
      <alignment horizontal="center" vertical="center"/>
    </xf>
    <xf numFmtId="177" fontId="2" fillId="0" borderId="99" xfId="0" applyNumberFormat="1" applyFont="1" applyFill="1" applyBorder="1" applyAlignment="1" applyProtection="1">
      <alignment horizontal="center" vertical="center"/>
    </xf>
    <xf numFmtId="177" fontId="2" fillId="0" borderId="58" xfId="0" applyNumberFormat="1" applyFont="1" applyFill="1" applyBorder="1" applyAlignment="1" applyProtection="1">
      <alignment horizontal="center" vertical="center"/>
    </xf>
    <xf numFmtId="177" fontId="2" fillId="0" borderId="83" xfId="0" applyNumberFormat="1" applyFont="1" applyFill="1" applyBorder="1" applyAlignment="1" applyProtection="1">
      <alignment horizontal="center" vertical="center"/>
    </xf>
    <xf numFmtId="177" fontId="2" fillId="0" borderId="83" xfId="0" applyNumberFormat="1" applyFont="1" applyFill="1" applyBorder="1" applyAlignment="1">
      <alignment horizontal="center" vertical="center"/>
    </xf>
    <xf numFmtId="177" fontId="2" fillId="0" borderId="98" xfId="0" applyNumberFormat="1" applyFont="1" applyFill="1" applyBorder="1" applyAlignment="1" applyProtection="1">
      <alignment vertical="center"/>
    </xf>
    <xf numFmtId="177" fontId="2" fillId="0" borderId="100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64" xfId="0" applyNumberFormat="1" applyFont="1" applyFill="1" applyBorder="1" applyAlignment="1" applyProtection="1">
      <alignment horizontal="center" vertical="center"/>
    </xf>
    <xf numFmtId="178" fontId="2" fillId="0" borderId="98" xfId="0" applyNumberFormat="1" applyFont="1" applyFill="1" applyBorder="1" applyAlignment="1" applyProtection="1">
      <alignment horizontal="center" vertical="center"/>
    </xf>
    <xf numFmtId="178" fontId="2" fillId="0" borderId="99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64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 applyProtection="1">
      <alignment horizontal="center" shrinkToFit="1"/>
    </xf>
    <xf numFmtId="0" fontId="2" fillId="0" borderId="62" xfId="0" applyFont="1" applyFill="1" applyBorder="1" applyAlignment="1" applyProtection="1">
      <alignment horizontal="center" shrinkToFit="1"/>
    </xf>
    <xf numFmtId="0" fontId="2" fillId="0" borderId="37" xfId="0" applyFont="1" applyFill="1" applyBorder="1" applyAlignment="1" applyProtection="1">
      <alignment horizontal="center" shrinkToFit="1"/>
    </xf>
    <xf numFmtId="0" fontId="2" fillId="0" borderId="88" xfId="0" applyFont="1" applyFill="1" applyBorder="1" applyAlignment="1" applyProtection="1">
      <alignment horizontal="center" vertical="center"/>
    </xf>
    <xf numFmtId="0" fontId="2" fillId="0" borderId="89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90" xfId="0" applyFont="1" applyFill="1" applyBorder="1" applyAlignment="1" applyProtection="1">
      <alignment horizontal="center" vertical="center"/>
    </xf>
    <xf numFmtId="0" fontId="2" fillId="0" borderId="91" xfId="0" applyFont="1" applyFill="1" applyBorder="1" applyAlignment="1" applyProtection="1">
      <alignment horizontal="center" vertical="center"/>
    </xf>
    <xf numFmtId="0" fontId="2" fillId="0" borderId="92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88" xfId="0" applyFont="1" applyFill="1" applyBorder="1" applyAlignment="1" applyProtection="1">
      <alignment horizontal="center" vertical="center" textRotation="255" shrinkToFit="1"/>
    </xf>
    <xf numFmtId="0" fontId="2" fillId="0" borderId="55" xfId="0" applyFont="1" applyFill="1" applyBorder="1" applyAlignment="1" applyProtection="1">
      <alignment horizontal="center" vertical="center" textRotation="255" shrinkToFit="1"/>
    </xf>
    <xf numFmtId="0" fontId="2" fillId="0" borderId="54" xfId="0" applyFont="1" applyFill="1" applyBorder="1" applyAlignment="1" applyProtection="1">
      <alignment horizontal="center" vertical="center" textRotation="255" shrinkToFit="1"/>
    </xf>
    <xf numFmtId="0" fontId="2" fillId="0" borderId="59" xfId="0" applyFont="1" applyFill="1" applyBorder="1" applyAlignment="1" applyProtection="1">
      <alignment horizontal="center" shrinkToFit="1"/>
    </xf>
    <xf numFmtId="0" fontId="2" fillId="0" borderId="61" xfId="0" applyFont="1" applyFill="1" applyBorder="1" applyAlignment="1" applyProtection="1">
      <alignment horizontal="center" shrinkToFit="1"/>
    </xf>
    <xf numFmtId="0" fontId="2" fillId="0" borderId="84" xfId="0" applyFont="1" applyFill="1" applyBorder="1" applyAlignment="1" applyProtection="1">
      <alignment horizontal="center" shrinkToFit="1"/>
    </xf>
    <xf numFmtId="0" fontId="2" fillId="0" borderId="85" xfId="0" applyFont="1" applyFill="1" applyBorder="1" applyAlignment="1">
      <alignment horizontal="center" vertical="center" textRotation="255"/>
    </xf>
    <xf numFmtId="0" fontId="2" fillId="0" borderId="51" xfId="0" applyFont="1" applyFill="1" applyBorder="1" applyAlignment="1">
      <alignment horizontal="center" vertical="center" textRotation="255"/>
    </xf>
    <xf numFmtId="0" fontId="2" fillId="0" borderId="86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8" fontId="2" fillId="0" borderId="130" xfId="0" applyNumberFormat="1" applyFont="1" applyFill="1" applyBorder="1" applyAlignment="1" applyProtection="1">
      <alignment horizontal="center"/>
    </xf>
    <xf numFmtId="178" fontId="2" fillId="0" borderId="131" xfId="0" applyNumberFormat="1" applyFont="1" applyFill="1" applyBorder="1" applyAlignment="1" applyProtection="1">
      <alignment horizontal="center"/>
    </xf>
    <xf numFmtId="178" fontId="2" fillId="0" borderId="96" xfId="0" applyNumberFormat="1" applyFont="1" applyFill="1" applyBorder="1" applyAlignment="1" applyProtection="1">
      <alignment horizontal="center"/>
    </xf>
    <xf numFmtId="178" fontId="2" fillId="0" borderId="97" xfId="0" applyNumberFormat="1" applyFont="1" applyFill="1" applyBorder="1" applyAlignment="1" applyProtection="1">
      <alignment horizontal="center"/>
    </xf>
    <xf numFmtId="178" fontId="2" fillId="0" borderId="94" xfId="0" applyNumberFormat="1" applyFont="1" applyFill="1" applyBorder="1" applyAlignment="1" applyProtection="1">
      <alignment horizontal="center"/>
    </xf>
    <xf numFmtId="178" fontId="2" fillId="0" borderId="95" xfId="0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Alignment="1"/>
    <xf numFmtId="177" fontId="2" fillId="0" borderId="64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0" fontId="2" fillId="0" borderId="59" xfId="0" applyFont="1" applyFill="1" applyBorder="1" applyAlignment="1" applyProtection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178" fontId="2" fillId="0" borderId="101" xfId="0" applyNumberFormat="1" applyFont="1" applyFill="1" applyBorder="1" applyAlignment="1" applyProtection="1">
      <alignment horizontal="right"/>
    </xf>
    <xf numFmtId="0" fontId="2" fillId="0" borderId="33" xfId="0" applyFont="1" applyFill="1" applyBorder="1" applyAlignment="1" applyProtection="1">
      <alignment horizontal="center"/>
    </xf>
    <xf numFmtId="0" fontId="6" fillId="0" borderId="37" xfId="0" applyFont="1" applyFill="1" applyBorder="1" applyAlignment="1">
      <alignment horizontal="center"/>
    </xf>
    <xf numFmtId="177" fontId="2" fillId="0" borderId="88" xfId="0" applyNumberFormat="1" applyFont="1" applyFill="1" applyBorder="1" applyAlignment="1" applyProtection="1">
      <alignment horizontal="center" vertical="center" textRotation="255"/>
    </xf>
    <xf numFmtId="177" fontId="2" fillId="0" borderId="55" xfId="0" applyNumberFormat="1" applyFont="1" applyBorder="1" applyAlignment="1">
      <alignment horizontal="center" vertical="center" textRotation="255"/>
    </xf>
    <xf numFmtId="177" fontId="2" fillId="0" borderId="54" xfId="0" applyNumberFormat="1" applyFont="1" applyBorder="1" applyAlignment="1">
      <alignment horizontal="center" vertical="center" textRotation="255"/>
    </xf>
    <xf numFmtId="0" fontId="2" fillId="0" borderId="88" xfId="0" applyFont="1" applyBorder="1" applyAlignment="1">
      <alignment horizontal="center" vertical="center" shrinkToFit="1"/>
    </xf>
    <xf numFmtId="0" fontId="2" fillId="0" borderId="87" xfId="0" applyFont="1" applyBorder="1" applyAlignment="1"/>
    <xf numFmtId="0" fontId="2" fillId="0" borderId="54" xfId="0" applyFont="1" applyBorder="1" applyAlignment="1"/>
    <xf numFmtId="0" fontId="2" fillId="0" borderId="48" xfId="0" applyFont="1" applyBorder="1" applyAlignment="1"/>
    <xf numFmtId="177" fontId="2" fillId="0" borderId="83" xfId="0" applyNumberFormat="1" applyFont="1" applyBorder="1" applyAlignment="1">
      <alignment horizontal="center" vertic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31" xfId="0" applyNumberFormat="1" applyFont="1" applyFill="1" applyBorder="1" applyAlignment="1" applyProtection="1">
      <alignment vertical="center"/>
    </xf>
    <xf numFmtId="177" fontId="2" fillId="0" borderId="131" xfId="0" applyNumberFormat="1" applyFont="1" applyBorder="1" applyAlignment="1">
      <alignment vertical="center"/>
    </xf>
    <xf numFmtId="177" fontId="2" fillId="0" borderId="133" xfId="0" applyNumberFormat="1" applyFont="1" applyBorder="1" applyAlignment="1">
      <alignment vertical="center"/>
    </xf>
    <xf numFmtId="177" fontId="2" fillId="0" borderId="81" xfId="0" applyNumberFormat="1" applyFont="1" applyFill="1" applyBorder="1" applyAlignment="1" applyProtection="1">
      <alignment horizontal="center" vertical="center" textRotation="255"/>
    </xf>
    <xf numFmtId="177" fontId="2" fillId="0" borderId="56" xfId="0" applyNumberFormat="1" applyFont="1" applyFill="1" applyBorder="1" applyAlignment="1" applyProtection="1">
      <alignment horizontal="center" vertical="center" textRotation="255"/>
    </xf>
    <xf numFmtId="177" fontId="2" fillId="0" borderId="121" xfId="0" applyNumberFormat="1" applyFont="1" applyFill="1" applyBorder="1" applyAlignment="1" applyProtection="1">
      <alignment horizontal="center" vertical="center" textRotation="255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177" fontId="2" fillId="0" borderId="55" xfId="0" applyNumberFormat="1" applyFont="1" applyFill="1" applyBorder="1" applyAlignment="1" applyProtection="1">
      <alignment horizontal="center" vertical="center" textRotation="255"/>
    </xf>
    <xf numFmtId="177" fontId="2" fillId="0" borderId="101" xfId="0" applyNumberFormat="1" applyFont="1" applyFill="1" applyBorder="1" applyAlignment="1" applyProtection="1">
      <alignment vertical="center"/>
    </xf>
    <xf numFmtId="177" fontId="2" fillId="0" borderId="101" xfId="0" applyNumberFormat="1" applyFont="1" applyFill="1" applyBorder="1" applyAlignment="1">
      <alignment vertical="center"/>
    </xf>
    <xf numFmtId="177" fontId="2" fillId="0" borderId="102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106" xfId="0" applyFont="1" applyFill="1" applyBorder="1" applyAlignment="1" applyProtection="1">
      <alignment horizontal="center" vertical="center" textRotation="255" shrinkToFit="1"/>
    </xf>
    <xf numFmtId="0" fontId="2" fillId="0" borderId="107" xfId="0" applyFont="1" applyBorder="1" applyAlignment="1">
      <alignment horizontal="center" vertical="center" textRotation="255" shrinkToFit="1"/>
    </xf>
    <xf numFmtId="0" fontId="2" fillId="0" borderId="108" xfId="0" applyFont="1" applyBorder="1" applyAlignment="1">
      <alignment horizontal="center" vertical="center" textRotation="255" shrinkToFit="1"/>
    </xf>
    <xf numFmtId="0" fontId="2" fillId="0" borderId="61" xfId="0" applyFont="1" applyFill="1" applyBorder="1" applyAlignment="1" applyProtection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109" xfId="0" applyFont="1" applyFill="1" applyBorder="1" applyAlignment="1" applyProtection="1">
      <alignment horizontal="center" vertical="center" shrinkToFit="1"/>
    </xf>
    <xf numFmtId="0" fontId="2" fillId="0" borderId="110" xfId="0" applyFont="1" applyBorder="1" applyAlignment="1">
      <alignment horizontal="center" vertical="center" shrinkToFit="1"/>
    </xf>
    <xf numFmtId="0" fontId="2" fillId="0" borderId="111" xfId="0" applyFont="1" applyBorder="1" applyAlignment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112" xfId="0" applyFont="1" applyFill="1" applyBorder="1" applyAlignment="1" applyProtection="1">
      <alignment horizontal="center" vertical="center" shrinkToFit="1"/>
    </xf>
    <xf numFmtId="0" fontId="2" fillId="0" borderId="1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114" xfId="0" applyFont="1" applyBorder="1" applyAlignment="1">
      <alignment horizontal="center" vertical="center" shrinkToFit="1"/>
    </xf>
    <xf numFmtId="0" fontId="2" fillId="0" borderId="115" xfId="0" applyFont="1" applyFill="1" applyBorder="1" applyAlignment="1" applyProtection="1">
      <alignment horizontal="center" vertical="center" textRotation="255" shrinkToFit="1"/>
    </xf>
    <xf numFmtId="0" fontId="2" fillId="0" borderId="115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 applyProtection="1">
      <alignment horizontal="center" vertical="center" textRotation="255" shrinkToFit="1"/>
    </xf>
    <xf numFmtId="177" fontId="2" fillId="0" borderId="94" xfId="0" applyNumberFormat="1" applyFont="1" applyFill="1" applyBorder="1" applyAlignment="1" applyProtection="1">
      <alignment vertical="center"/>
    </xf>
    <xf numFmtId="177" fontId="2" fillId="0" borderId="135" xfId="0" applyNumberFormat="1" applyFont="1" applyBorder="1" applyAlignment="1">
      <alignment vertical="center"/>
    </xf>
    <xf numFmtId="177" fontId="2" fillId="0" borderId="136" xfId="0" applyNumberFormat="1" applyFont="1" applyBorder="1" applyAlignment="1">
      <alignment vertical="center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81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21" xfId="0" applyNumberFormat="1" applyFont="1" applyBorder="1" applyAlignment="1">
      <alignment horizontal="center" vertical="center"/>
    </xf>
    <xf numFmtId="177" fontId="2" fillId="0" borderId="130" xfId="0" applyNumberFormat="1" applyFont="1" applyFill="1" applyBorder="1" applyAlignment="1" applyProtection="1">
      <alignment vertical="center"/>
    </xf>
    <xf numFmtId="177" fontId="2" fillId="0" borderId="130" xfId="0" applyNumberFormat="1" applyFont="1" applyBorder="1" applyAlignment="1">
      <alignment vertical="center"/>
    </xf>
    <xf numFmtId="177" fontId="2" fillId="0" borderId="134" xfId="0" applyNumberFormat="1" applyFont="1" applyBorder="1" applyAlignment="1">
      <alignment vertical="center"/>
    </xf>
    <xf numFmtId="177" fontId="2" fillId="0" borderId="119" xfId="0" applyNumberFormat="1" applyFont="1" applyFill="1" applyBorder="1" applyAlignment="1" applyProtection="1">
      <alignment horizontal="center" vertical="center"/>
    </xf>
    <xf numFmtId="177" fontId="2" fillId="0" borderId="84" xfId="0" applyNumberFormat="1" applyFont="1" applyBorder="1" applyAlignment="1">
      <alignment horizontal="center" vertical="center"/>
    </xf>
    <xf numFmtId="177" fontId="2" fillId="0" borderId="117" xfId="0" applyNumberFormat="1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96" xfId="0" applyNumberFormat="1" applyFont="1" applyFill="1" applyBorder="1" applyAlignment="1" applyProtection="1">
      <alignment vertical="center"/>
    </xf>
    <xf numFmtId="177" fontId="2" fillId="0" borderId="103" xfId="0" applyNumberFormat="1" applyFont="1" applyBorder="1" applyAlignment="1">
      <alignment vertical="center"/>
    </xf>
    <xf numFmtId="177" fontId="2" fillId="0" borderId="104" xfId="0" applyNumberFormat="1" applyFont="1" applyBorder="1" applyAlignment="1">
      <alignment vertical="center"/>
    </xf>
    <xf numFmtId="177" fontId="2" fillId="0" borderId="117" xfId="0" applyNumberFormat="1" applyFont="1" applyFill="1" applyBorder="1" applyAlignment="1" applyProtection="1">
      <alignment horizontal="center" vertical="center"/>
    </xf>
    <xf numFmtId="177" fontId="2" fillId="0" borderId="56" xfId="0" applyNumberFormat="1" applyFont="1" applyBorder="1" applyAlignment="1">
      <alignment horizontal="center" vertical="center" textRotation="255"/>
    </xf>
    <xf numFmtId="177" fontId="2" fillId="0" borderId="121" xfId="0" applyNumberFormat="1" applyFont="1" applyBorder="1" applyAlignment="1">
      <alignment horizontal="center" vertical="center" textRotation="255"/>
    </xf>
    <xf numFmtId="177" fontId="2" fillId="0" borderId="13" xfId="0" applyNumberFormat="1" applyFont="1" applyBorder="1" applyAlignment="1">
      <alignment horizontal="center" vertical="center"/>
    </xf>
    <xf numFmtId="177" fontId="2" fillId="0" borderId="100" xfId="0" applyNumberFormat="1" applyFont="1" applyFill="1" applyBorder="1" applyAlignment="1" applyProtection="1">
      <alignment vertical="center"/>
    </xf>
    <xf numFmtId="177" fontId="2" fillId="0" borderId="120" xfId="0" applyNumberFormat="1" applyFont="1" applyFill="1" applyBorder="1" applyAlignment="1" applyProtection="1">
      <alignment vertical="center"/>
    </xf>
    <xf numFmtId="177" fontId="2" fillId="0" borderId="118" xfId="0" applyNumberFormat="1" applyFont="1" applyBorder="1" applyAlignment="1">
      <alignment horizontal="center" vertical="center"/>
    </xf>
    <xf numFmtId="177" fontId="2" fillId="0" borderId="85" xfId="0" applyNumberFormat="1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86" xfId="0" applyBorder="1" applyAlignment="1">
      <alignment horizontal="center" vertical="center" textRotation="255"/>
    </xf>
    <xf numFmtId="178" fontId="2" fillId="0" borderId="101" xfId="0" applyNumberFormat="1" applyFont="1" applyFill="1" applyBorder="1" applyAlignment="1" applyProtection="1">
      <alignment horizontal="right" vertical="center"/>
    </xf>
    <xf numFmtId="178" fontId="2" fillId="0" borderId="101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center" vertical="center"/>
    </xf>
    <xf numFmtId="178" fontId="2" fillId="0" borderId="101" xfId="0" applyNumberFormat="1" applyFont="1" applyFill="1" applyBorder="1" applyAlignment="1" applyProtection="1">
      <alignment vertical="center"/>
    </xf>
    <xf numFmtId="178" fontId="2" fillId="0" borderId="101" xfId="0" applyNumberFormat="1" applyFont="1" applyFill="1" applyBorder="1" applyAlignment="1">
      <alignment vertical="center"/>
    </xf>
    <xf numFmtId="178" fontId="2" fillId="0" borderId="102" xfId="0" applyNumberFormat="1" applyFont="1" applyFill="1" applyBorder="1" applyAlignment="1">
      <alignment vertical="center"/>
    </xf>
    <xf numFmtId="0" fontId="2" fillId="0" borderId="128" xfId="0" applyFont="1" applyBorder="1" applyAlignment="1">
      <alignment horizontal="center" vertical="center" shrinkToFit="1"/>
    </xf>
    <xf numFmtId="178" fontId="2" fillId="0" borderId="98" xfId="0" applyNumberFormat="1" applyFont="1" applyFill="1" applyBorder="1" applyAlignment="1" applyProtection="1">
      <alignment horizontal="right"/>
    </xf>
    <xf numFmtId="0" fontId="0" fillId="0" borderId="100" xfId="0" applyBorder="1" applyAlignment="1">
      <alignment horizontal="right"/>
    </xf>
    <xf numFmtId="0" fontId="0" fillId="0" borderId="120" xfId="0" applyBorder="1" applyAlignment="1">
      <alignment horizontal="right"/>
    </xf>
    <xf numFmtId="0" fontId="2" fillId="0" borderId="18" xfId="0" applyFont="1" applyFill="1" applyBorder="1" applyAlignment="1" applyProtection="1">
      <alignment horizontal="center" vertical="center" shrinkToFit="1"/>
    </xf>
    <xf numFmtId="0" fontId="6" fillId="0" borderId="66" xfId="0" applyFont="1" applyBorder="1" applyAlignment="1">
      <alignment shrinkToFit="1"/>
    </xf>
    <xf numFmtId="0" fontId="6" fillId="0" borderId="56" xfId="0" applyFont="1" applyBorder="1" applyAlignment="1">
      <alignment shrinkToFit="1"/>
    </xf>
    <xf numFmtId="0" fontId="6" fillId="0" borderId="121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81" xfId="0" applyBorder="1" applyAlignment="1"/>
    <xf numFmtId="0" fontId="0" fillId="0" borderId="17" xfId="0" applyBorder="1" applyAlignment="1"/>
    <xf numFmtId="0" fontId="0" fillId="0" borderId="121" xfId="0" applyBorder="1" applyAlignment="1"/>
    <xf numFmtId="0" fontId="0" fillId="0" borderId="16" xfId="0" applyBorder="1" applyAlignment="1"/>
    <xf numFmtId="0" fontId="2" fillId="0" borderId="12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85" xfId="0" applyFont="1" applyFill="1" applyBorder="1" applyAlignment="1" applyProtection="1">
      <alignment horizontal="center" vertical="center" textRotation="255"/>
    </xf>
    <xf numFmtId="0" fontId="2" fillId="0" borderId="51" xfId="0" applyFont="1" applyFill="1" applyBorder="1" applyAlignment="1" applyProtection="1">
      <alignment horizontal="center" vertical="center" textRotation="255"/>
    </xf>
    <xf numFmtId="0" fontId="2" fillId="0" borderId="86" xfId="0" applyFont="1" applyFill="1" applyBorder="1" applyAlignment="1" applyProtection="1">
      <alignment horizontal="center" vertical="center" textRotation="255"/>
    </xf>
    <xf numFmtId="0" fontId="2" fillId="0" borderId="85" xfId="0" applyFont="1" applyFill="1" applyBorder="1" applyAlignment="1" applyProtection="1">
      <alignment horizontal="center" vertical="center" textRotation="255" shrinkToFit="1"/>
    </xf>
    <xf numFmtId="0" fontId="0" fillId="0" borderId="86" xfId="0" applyFill="1" applyBorder="1" applyAlignment="1">
      <alignment horizontal="center" vertical="center" textRotation="255" shrinkToFit="1"/>
    </xf>
    <xf numFmtId="0" fontId="2" fillId="0" borderId="88" xfId="0" applyFont="1" applyFill="1" applyBorder="1" applyAlignment="1" applyProtection="1">
      <alignment horizontal="center" vertical="center" textRotation="255"/>
    </xf>
    <xf numFmtId="0" fontId="2" fillId="0" borderId="55" xfId="0" applyFont="1" applyFill="1" applyBorder="1" applyAlignment="1" applyProtection="1">
      <alignment horizontal="center" vertical="center" textRotation="255"/>
    </xf>
    <xf numFmtId="0" fontId="2" fillId="0" borderId="54" xfId="0" applyFont="1" applyFill="1" applyBorder="1" applyAlignment="1" applyProtection="1">
      <alignment horizontal="center" vertical="center" textRotation="255"/>
    </xf>
    <xf numFmtId="0" fontId="2" fillId="0" borderId="85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textRotation="255" shrinkToFit="1"/>
    </xf>
    <xf numFmtId="0" fontId="2" fillId="0" borderId="86" xfId="0" applyFont="1" applyBorder="1" applyAlignment="1">
      <alignment horizontal="center" vertical="center" textRotation="255" shrinkToFit="1"/>
    </xf>
    <xf numFmtId="0" fontId="6" fillId="0" borderId="27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6" xfId="0" applyFont="1" applyFill="1" applyBorder="1" applyAlignment="1" applyProtection="1">
      <alignment horizontal="center" vertical="center" textRotation="255" shrinkToFit="1"/>
    </xf>
    <xf numFmtId="0" fontId="0" fillId="0" borderId="107" xfId="0" applyBorder="1" applyAlignment="1">
      <alignment horizontal="center" vertical="center" textRotation="255" shrinkToFit="1"/>
    </xf>
    <xf numFmtId="0" fontId="0" fillId="0" borderId="108" xfId="0" applyBorder="1" applyAlignment="1">
      <alignment horizontal="center" vertical="center" textRotation="255" shrinkToFit="1"/>
    </xf>
    <xf numFmtId="0" fontId="2" fillId="0" borderId="119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 shrinkToFit="1"/>
    </xf>
    <xf numFmtId="0" fontId="0" fillId="0" borderId="29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11" fillId="0" borderId="48" xfId="0" applyFont="1" applyFill="1" applyBorder="1" applyAlignment="1">
      <alignment horizontal="left"/>
    </xf>
    <xf numFmtId="0" fontId="2" fillId="0" borderId="85" xfId="0" applyFont="1" applyFill="1" applyBorder="1" applyAlignment="1">
      <alignment vertical="center" textRotation="255" shrinkToFit="1"/>
    </xf>
    <xf numFmtId="0" fontId="2" fillId="0" borderId="51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25" xfId="0" applyFont="1" applyBorder="1" applyAlignment="1">
      <alignment horizontal="left" vertical="center"/>
    </xf>
    <xf numFmtId="0" fontId="0" fillId="0" borderId="50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J19" sqref="J19"/>
    </sheetView>
  </sheetViews>
  <sheetFormatPr defaultRowHeight="13.5"/>
  <cols>
    <col min="1" max="16384" width="9" style="322"/>
  </cols>
  <sheetData>
    <row r="9" spans="1:9">
      <c r="A9" s="321"/>
      <c r="B9" s="321"/>
      <c r="C9" s="321"/>
      <c r="D9" s="321"/>
      <c r="E9" s="321"/>
      <c r="F9" s="321"/>
      <c r="G9" s="321"/>
      <c r="H9" s="321"/>
      <c r="I9" s="321"/>
    </row>
    <row r="21" spans="1:9" ht="32.25">
      <c r="A21" s="376" t="s">
        <v>386</v>
      </c>
      <c r="B21" s="376"/>
      <c r="C21" s="376"/>
      <c r="D21" s="376"/>
      <c r="E21" s="376"/>
      <c r="F21" s="376"/>
      <c r="G21" s="376"/>
      <c r="H21" s="323"/>
      <c r="I21" s="323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16"/>
  <sheetViews>
    <sheetView view="pageBreakPreview" zoomScale="55" zoomScaleNormal="75" zoomScaleSheetLayoutView="55" workbookViewId="0">
      <pane xSplit="3" ySplit="5" topLeftCell="D6" activePane="bottomRight" state="frozen"/>
      <selection activeCell="L12" sqref="L12:M12"/>
      <selection pane="topRight" activeCell="L12" sqref="L12:M12"/>
      <selection pane="bottomLeft" activeCell="L12" sqref="L12:M12"/>
      <selection pane="bottomRight" activeCell="H25" sqref="H25"/>
    </sheetView>
  </sheetViews>
  <sheetFormatPr defaultColWidth="10.625" defaultRowHeight="17.25"/>
  <cols>
    <col min="1" max="1" width="6.25" style="2" customWidth="1"/>
    <col min="2" max="2" width="12.875" style="220" customWidth="1"/>
    <col min="3" max="3" width="10.375" style="220" customWidth="1"/>
    <col min="4" max="4" width="10.125" style="2" customWidth="1"/>
    <col min="5" max="10" width="9.5" style="2" customWidth="1"/>
    <col min="11" max="12" width="10.125" style="2" customWidth="1"/>
    <col min="13" max="13" width="10.125" style="279" customWidth="1"/>
    <col min="14" max="14" width="10.125" style="2" customWidth="1"/>
    <col min="15" max="15" width="10.125" style="281" customWidth="1"/>
    <col min="16" max="16384" width="10.625" style="2"/>
  </cols>
  <sheetData>
    <row r="1" spans="1:15" ht="30" customHeight="1" thickBot="1">
      <c r="A1" s="239" t="s">
        <v>116</v>
      </c>
      <c r="B1" s="33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0</v>
      </c>
      <c r="N1" s="7"/>
      <c r="O1" s="7"/>
    </row>
    <row r="2" spans="1:15" ht="24.75" customHeight="1">
      <c r="A2" s="405" t="s">
        <v>97</v>
      </c>
      <c r="B2" s="9"/>
      <c r="C2" s="8"/>
      <c r="D2" s="79"/>
      <c r="E2" s="408" t="s">
        <v>121</v>
      </c>
      <c r="F2" s="409"/>
      <c r="G2" s="409"/>
      <c r="H2" s="409"/>
      <c r="I2" s="409"/>
      <c r="J2" s="409"/>
      <c r="K2" s="410"/>
      <c r="L2" s="80"/>
      <c r="M2" s="81"/>
      <c r="N2" s="122"/>
      <c r="O2" s="11" t="s">
        <v>159</v>
      </c>
    </row>
    <row r="3" spans="1:15" ht="24.75" customHeight="1">
      <c r="A3" s="406"/>
      <c r="B3" s="12"/>
      <c r="C3" s="25"/>
      <c r="D3" s="95" t="s">
        <v>64</v>
      </c>
      <c r="E3" s="394" t="s">
        <v>117</v>
      </c>
      <c r="F3" s="395"/>
      <c r="G3" s="395"/>
      <c r="H3" s="395"/>
      <c r="I3" s="396"/>
      <c r="J3" s="216"/>
      <c r="K3" s="82"/>
      <c r="L3" s="83" t="s">
        <v>2</v>
      </c>
      <c r="M3" s="84" t="s">
        <v>77</v>
      </c>
      <c r="N3" s="126" t="s">
        <v>76</v>
      </c>
      <c r="O3" s="18" t="s">
        <v>73</v>
      </c>
    </row>
    <row r="4" spans="1:15" ht="24.75" customHeight="1">
      <c r="A4" s="406"/>
      <c r="B4" s="17" t="s">
        <v>4</v>
      </c>
      <c r="C4" s="30" t="s">
        <v>96</v>
      </c>
      <c r="D4" s="95" t="s">
        <v>118</v>
      </c>
      <c r="E4" s="87" t="s">
        <v>79</v>
      </c>
      <c r="F4" s="88" t="s">
        <v>80</v>
      </c>
      <c r="G4" s="289" t="s">
        <v>353</v>
      </c>
      <c r="H4" s="286" t="s">
        <v>5</v>
      </c>
      <c r="I4" s="88" t="s">
        <v>7</v>
      </c>
      <c r="J4" s="95" t="s">
        <v>6</v>
      </c>
      <c r="K4" s="86" t="s">
        <v>8</v>
      </c>
      <c r="L4" s="89" t="s">
        <v>9</v>
      </c>
      <c r="M4" s="90"/>
      <c r="N4" s="85" t="s">
        <v>3</v>
      </c>
      <c r="O4" s="18" t="s">
        <v>74</v>
      </c>
    </row>
    <row r="5" spans="1:15" ht="24.75" customHeight="1">
      <c r="A5" s="406"/>
      <c r="B5" s="12"/>
      <c r="C5" s="25"/>
      <c r="D5" s="91" t="s">
        <v>81</v>
      </c>
      <c r="E5" s="93" t="s">
        <v>82</v>
      </c>
      <c r="F5" s="94" t="s">
        <v>83</v>
      </c>
      <c r="G5" s="95" t="s">
        <v>354</v>
      </c>
      <c r="H5" s="287" t="s">
        <v>10</v>
      </c>
      <c r="I5" s="96"/>
      <c r="J5" s="95" t="s">
        <v>11</v>
      </c>
      <c r="K5" s="121"/>
      <c r="L5" s="92" t="s">
        <v>81</v>
      </c>
      <c r="M5" s="97" t="s">
        <v>81</v>
      </c>
      <c r="N5" s="98" t="s">
        <v>81</v>
      </c>
      <c r="O5" s="18" t="s">
        <v>75</v>
      </c>
    </row>
    <row r="6" spans="1:15" ht="24.75" customHeight="1" thickBot="1">
      <c r="A6" s="407"/>
      <c r="B6" s="22"/>
      <c r="C6" s="31"/>
      <c r="D6" s="30" t="s">
        <v>12</v>
      </c>
      <c r="E6" s="17" t="s">
        <v>12</v>
      </c>
      <c r="F6" s="17" t="s">
        <v>56</v>
      </c>
      <c r="G6" s="30" t="s">
        <v>355</v>
      </c>
      <c r="H6" s="288" t="s">
        <v>12</v>
      </c>
      <c r="I6" s="137" t="s">
        <v>12</v>
      </c>
      <c r="J6" s="30" t="s">
        <v>12</v>
      </c>
      <c r="K6" s="17" t="s">
        <v>12</v>
      </c>
      <c r="L6" s="17" t="s">
        <v>14</v>
      </c>
      <c r="M6" s="15" t="s">
        <v>15</v>
      </c>
      <c r="N6" s="142" t="s">
        <v>13</v>
      </c>
      <c r="O6" s="142" t="s">
        <v>84</v>
      </c>
    </row>
    <row r="7" spans="1:15" ht="24.75" customHeight="1">
      <c r="A7" s="397" t="s">
        <v>218</v>
      </c>
      <c r="B7" s="398"/>
      <c r="C7" s="21" t="s">
        <v>373</v>
      </c>
      <c r="D7" s="159">
        <v>251</v>
      </c>
      <c r="E7" s="159" t="s">
        <v>390</v>
      </c>
      <c r="F7" s="159" t="s">
        <v>390</v>
      </c>
      <c r="G7" s="159" t="s">
        <v>390</v>
      </c>
      <c r="H7" s="159" t="s">
        <v>390</v>
      </c>
      <c r="I7" s="159" t="s">
        <v>390</v>
      </c>
      <c r="J7" s="159" t="s">
        <v>390</v>
      </c>
      <c r="K7" s="159" t="s">
        <v>390</v>
      </c>
      <c r="L7" s="159" t="s">
        <v>390</v>
      </c>
      <c r="M7" s="159" t="s">
        <v>390</v>
      </c>
      <c r="N7" s="156">
        <v>35</v>
      </c>
      <c r="O7" s="186">
        <f>+O9+O11+O13</f>
        <v>8850</v>
      </c>
    </row>
    <row r="8" spans="1:15" ht="24.75" customHeight="1" thickBot="1">
      <c r="A8" s="399"/>
      <c r="B8" s="400"/>
      <c r="C8" s="331" t="s">
        <v>374</v>
      </c>
      <c r="D8" s="157">
        <f>+D10+D12+D14</f>
        <v>244</v>
      </c>
      <c r="E8" s="157">
        <f t="shared" ref="E8:K8" si="0">+E10+E12+E14</f>
        <v>92</v>
      </c>
      <c r="F8" s="157">
        <f t="shared" si="0"/>
        <v>148</v>
      </c>
      <c r="G8" s="157">
        <f t="shared" ref="G8" si="1">+G10+G12+G14</f>
        <v>0.3</v>
      </c>
      <c r="H8" s="157">
        <f t="shared" si="0"/>
        <v>1</v>
      </c>
      <c r="I8" s="157">
        <f t="shared" si="0"/>
        <v>243</v>
      </c>
      <c r="J8" s="157">
        <f>+J10+J12+J14</f>
        <v>2</v>
      </c>
      <c r="K8" s="157">
        <f t="shared" si="0"/>
        <v>2</v>
      </c>
      <c r="L8" s="418"/>
      <c r="M8" s="418"/>
      <c r="N8" s="158">
        <f t="shared" ref="N8:N27" si="2">O8/D8</f>
        <v>36.639344262295083</v>
      </c>
      <c r="O8" s="187">
        <f>+O10+O12+O14</f>
        <v>8940</v>
      </c>
    </row>
    <row r="9" spans="1:15" ht="24.75" customHeight="1">
      <c r="A9" s="397" t="s">
        <v>210</v>
      </c>
      <c r="B9" s="398"/>
      <c r="C9" s="25" t="s">
        <v>373</v>
      </c>
      <c r="D9" s="159" t="s">
        <v>390</v>
      </c>
      <c r="E9" s="159" t="s">
        <v>390</v>
      </c>
      <c r="F9" s="159" t="s">
        <v>390</v>
      </c>
      <c r="G9" s="159" t="s">
        <v>390</v>
      </c>
      <c r="H9" s="159" t="s">
        <v>390</v>
      </c>
      <c r="I9" s="159" t="s">
        <v>390</v>
      </c>
      <c r="J9" s="159" t="s">
        <v>390</v>
      </c>
      <c r="K9" s="159" t="s">
        <v>390</v>
      </c>
      <c r="L9" s="159" t="s">
        <v>390</v>
      </c>
      <c r="M9" s="159" t="s">
        <v>390</v>
      </c>
      <c r="N9" s="160">
        <v>40</v>
      </c>
      <c r="O9" s="186">
        <f>+O15+O17+O19</f>
        <v>2070</v>
      </c>
    </row>
    <row r="10" spans="1:15" ht="24.75" customHeight="1">
      <c r="A10" s="401"/>
      <c r="B10" s="402"/>
      <c r="C10" s="139" t="s">
        <v>374</v>
      </c>
      <c r="D10" s="161">
        <f>+D16+D18+D20</f>
        <v>20</v>
      </c>
      <c r="E10" s="161">
        <f t="shared" ref="E10:I10" si="3">+E16+E18+E20</f>
        <v>4</v>
      </c>
      <c r="F10" s="161">
        <f t="shared" si="3"/>
        <v>14</v>
      </c>
      <c r="G10" s="161">
        <f t="shared" ref="G10" si="4">+G16+G18+G20</f>
        <v>0.3</v>
      </c>
      <c r="H10" s="161">
        <f t="shared" si="3"/>
        <v>1</v>
      </c>
      <c r="I10" s="161">
        <f t="shared" si="3"/>
        <v>21</v>
      </c>
      <c r="J10" s="161">
        <f>+J16+J18+J20</f>
        <v>2</v>
      </c>
      <c r="K10" s="161"/>
      <c r="L10" s="419"/>
      <c r="M10" s="419"/>
      <c r="N10" s="162">
        <f t="shared" si="2"/>
        <v>69</v>
      </c>
      <c r="O10" s="188">
        <f>+O16+O18+O20</f>
        <v>1380</v>
      </c>
    </row>
    <row r="11" spans="1:15" ht="24.75" customHeight="1">
      <c r="A11" s="403" t="s">
        <v>215</v>
      </c>
      <c r="B11" s="404"/>
      <c r="C11" s="139" t="s">
        <v>373</v>
      </c>
      <c r="D11" s="161" t="s">
        <v>390</v>
      </c>
      <c r="E11" s="161" t="s">
        <v>390</v>
      </c>
      <c r="F11" s="161" t="s">
        <v>390</v>
      </c>
      <c r="G11" s="161" t="s">
        <v>390</v>
      </c>
      <c r="H11" s="161" t="s">
        <v>390</v>
      </c>
      <c r="I11" s="161" t="s">
        <v>390</v>
      </c>
      <c r="J11" s="161" t="s">
        <v>390</v>
      </c>
      <c r="K11" s="161" t="s">
        <v>390</v>
      </c>
      <c r="L11" s="161" t="s">
        <v>390</v>
      </c>
      <c r="M11" s="161" t="s">
        <v>390</v>
      </c>
      <c r="N11" s="162">
        <v>43</v>
      </c>
      <c r="O11" s="188">
        <f>+O21+O23</f>
        <v>5580</v>
      </c>
    </row>
    <row r="12" spans="1:15" ht="24.75" customHeight="1">
      <c r="A12" s="401"/>
      <c r="B12" s="402"/>
      <c r="C12" s="139" t="s">
        <v>374</v>
      </c>
      <c r="D12" s="161">
        <f>+D22+D24</f>
        <v>130</v>
      </c>
      <c r="E12" s="161"/>
      <c r="F12" s="161">
        <f t="shared" ref="F12:K12" si="5">+F22+F24</f>
        <v>130</v>
      </c>
      <c r="G12" s="161"/>
      <c r="H12" s="161">
        <f t="shared" si="5"/>
        <v>0</v>
      </c>
      <c r="I12" s="161">
        <f t="shared" si="5"/>
        <v>130</v>
      </c>
      <c r="J12" s="161"/>
      <c r="K12" s="161">
        <f t="shared" si="5"/>
        <v>0</v>
      </c>
      <c r="L12" s="419"/>
      <c r="M12" s="419"/>
      <c r="N12" s="162">
        <f t="shared" si="2"/>
        <v>58.153846153846153</v>
      </c>
      <c r="O12" s="188">
        <f>+O22+O25</f>
        <v>7560</v>
      </c>
    </row>
    <row r="13" spans="1:15" ht="24.75" customHeight="1">
      <c r="A13" s="403" t="s">
        <v>211</v>
      </c>
      <c r="B13" s="404"/>
      <c r="C13" s="139" t="s">
        <v>373</v>
      </c>
      <c r="D13" s="161" t="s">
        <v>390</v>
      </c>
      <c r="E13" s="161" t="s">
        <v>390</v>
      </c>
      <c r="F13" s="161" t="s">
        <v>390</v>
      </c>
      <c r="G13" s="161" t="s">
        <v>390</v>
      </c>
      <c r="H13" s="161" t="s">
        <v>390</v>
      </c>
      <c r="I13" s="161" t="s">
        <v>390</v>
      </c>
      <c r="J13" s="161" t="s">
        <v>390</v>
      </c>
      <c r="K13" s="161" t="s">
        <v>390</v>
      </c>
      <c r="L13" s="161" t="s">
        <v>390</v>
      </c>
      <c r="M13" s="161" t="s">
        <v>390</v>
      </c>
      <c r="N13" s="162">
        <v>17</v>
      </c>
      <c r="O13" s="188">
        <f>+O26+O27</f>
        <v>1200</v>
      </c>
    </row>
    <row r="14" spans="1:15" ht="24.75" customHeight="1" thickBot="1">
      <c r="A14" s="399"/>
      <c r="B14" s="400"/>
      <c r="C14" s="141" t="s">
        <v>374</v>
      </c>
      <c r="D14" s="157">
        <f>+D26+D28</f>
        <v>94</v>
      </c>
      <c r="E14" s="157">
        <f t="shared" ref="E14:K14" si="6">+E26+E28</f>
        <v>88</v>
      </c>
      <c r="F14" s="157">
        <f t="shared" si="6"/>
        <v>4</v>
      </c>
      <c r="G14" s="157"/>
      <c r="H14" s="157"/>
      <c r="I14" s="157">
        <f t="shared" si="6"/>
        <v>92</v>
      </c>
      <c r="J14" s="157"/>
      <c r="K14" s="157">
        <f t="shared" si="6"/>
        <v>2</v>
      </c>
      <c r="L14" s="418"/>
      <c r="M14" s="418"/>
      <c r="N14" s="164"/>
      <c r="O14" s="188"/>
    </row>
    <row r="15" spans="1:15" ht="24.75" customHeight="1">
      <c r="A15" s="411" t="s">
        <v>97</v>
      </c>
      <c r="B15" s="414" t="s">
        <v>212</v>
      </c>
      <c r="C15" s="25" t="s">
        <v>373</v>
      </c>
      <c r="D15" s="159" t="s">
        <v>391</v>
      </c>
      <c r="E15" s="159" t="s">
        <v>391</v>
      </c>
      <c r="F15" s="159" t="s">
        <v>391</v>
      </c>
      <c r="G15" s="159" t="s">
        <v>391</v>
      </c>
      <c r="H15" s="159" t="s">
        <v>391</v>
      </c>
      <c r="I15" s="159" t="s">
        <v>391</v>
      </c>
      <c r="J15" s="159" t="s">
        <v>391</v>
      </c>
      <c r="K15" s="159" t="s">
        <v>391</v>
      </c>
      <c r="L15" s="159" t="s">
        <v>391</v>
      </c>
      <c r="M15" s="159" t="s">
        <v>391</v>
      </c>
      <c r="N15" s="156">
        <v>51</v>
      </c>
      <c r="O15" s="221">
        <f t="shared" ref="O15" si="7">+O31+O36+O41</f>
        <v>870</v>
      </c>
    </row>
    <row r="16" spans="1:15" ht="24.75" customHeight="1">
      <c r="A16" s="412"/>
      <c r="B16" s="415"/>
      <c r="C16" s="139" t="s">
        <v>374</v>
      </c>
      <c r="D16" s="161">
        <f>+D32+D37+D42</f>
        <v>15</v>
      </c>
      <c r="E16" s="161">
        <f t="shared" ref="E16:I16" si="8">+E32+E37+E42</f>
        <v>3</v>
      </c>
      <c r="F16" s="161">
        <f t="shared" si="8"/>
        <v>13</v>
      </c>
      <c r="G16" s="161">
        <f t="shared" ref="G16" si="9">+G32+G37+G42</f>
        <v>0.3</v>
      </c>
      <c r="H16" s="161"/>
      <c r="I16" s="161">
        <f t="shared" si="8"/>
        <v>18</v>
      </c>
      <c r="J16" s="161"/>
      <c r="K16" s="161"/>
      <c r="L16" s="420"/>
      <c r="M16" s="421"/>
      <c r="N16" s="162">
        <f t="shared" si="2"/>
        <v>76</v>
      </c>
      <c r="O16" s="188">
        <f>+O32+O37+O42</f>
        <v>1140</v>
      </c>
    </row>
    <row r="17" spans="1:15" ht="24.75" customHeight="1">
      <c r="A17" s="412"/>
      <c r="B17" s="416" t="s">
        <v>213</v>
      </c>
      <c r="C17" s="139" t="s">
        <v>373</v>
      </c>
      <c r="D17" s="161" t="s">
        <v>391</v>
      </c>
      <c r="E17" s="161" t="s">
        <v>391</v>
      </c>
      <c r="F17" s="161" t="s">
        <v>391</v>
      </c>
      <c r="G17" s="161" t="s">
        <v>391</v>
      </c>
      <c r="H17" s="161" t="s">
        <v>391</v>
      </c>
      <c r="I17" s="161" t="s">
        <v>391</v>
      </c>
      <c r="J17" s="161" t="s">
        <v>391</v>
      </c>
      <c r="K17" s="161" t="s">
        <v>391</v>
      </c>
      <c r="L17" s="161" t="s">
        <v>391</v>
      </c>
      <c r="M17" s="161" t="s">
        <v>391</v>
      </c>
      <c r="N17" s="162">
        <v>26</v>
      </c>
      <c r="O17" s="188">
        <f>+O44+O49+O59</f>
        <v>450</v>
      </c>
    </row>
    <row r="18" spans="1:15" ht="24.75" customHeight="1">
      <c r="A18" s="412"/>
      <c r="B18" s="415"/>
      <c r="C18" s="139" t="s">
        <v>374</v>
      </c>
      <c r="D18" s="161">
        <f>+D45+D50+D60</f>
        <v>5</v>
      </c>
      <c r="E18" s="161">
        <f t="shared" ref="E18:J18" si="10">+E45+E50+E60</f>
        <v>1</v>
      </c>
      <c r="F18" s="161">
        <f t="shared" si="10"/>
        <v>1</v>
      </c>
      <c r="G18" s="161"/>
      <c r="H18" s="161">
        <f t="shared" si="10"/>
        <v>1</v>
      </c>
      <c r="I18" s="161">
        <f t="shared" si="10"/>
        <v>3</v>
      </c>
      <c r="J18" s="161">
        <f t="shared" si="10"/>
        <v>2</v>
      </c>
      <c r="K18" s="161"/>
      <c r="L18" s="420"/>
      <c r="M18" s="421"/>
      <c r="N18" s="162">
        <f t="shared" si="2"/>
        <v>48</v>
      </c>
      <c r="O18" s="188">
        <f>+O45+O50+O60</f>
        <v>240</v>
      </c>
    </row>
    <row r="19" spans="1:15" ht="24.75" customHeight="1">
      <c r="A19" s="412"/>
      <c r="B19" s="416" t="s">
        <v>214</v>
      </c>
      <c r="C19" s="139" t="s">
        <v>373</v>
      </c>
      <c r="D19" s="161" t="s">
        <v>391</v>
      </c>
      <c r="E19" s="161" t="s">
        <v>391</v>
      </c>
      <c r="F19" s="161" t="s">
        <v>391</v>
      </c>
      <c r="G19" s="161" t="s">
        <v>391</v>
      </c>
      <c r="H19" s="161" t="s">
        <v>391</v>
      </c>
      <c r="I19" s="161" t="s">
        <v>391</v>
      </c>
      <c r="J19" s="161" t="s">
        <v>391</v>
      </c>
      <c r="K19" s="161" t="s">
        <v>391</v>
      </c>
      <c r="L19" s="161" t="s">
        <v>391</v>
      </c>
      <c r="M19" s="161" t="s">
        <v>391</v>
      </c>
      <c r="N19" s="162">
        <v>42</v>
      </c>
      <c r="O19" s="188">
        <f>+O70</f>
        <v>750</v>
      </c>
    </row>
    <row r="20" spans="1:15" ht="24.75" customHeight="1">
      <c r="A20" s="412"/>
      <c r="B20" s="415"/>
      <c r="C20" s="139" t="s">
        <v>374</v>
      </c>
      <c r="D20" s="161"/>
      <c r="E20" s="161"/>
      <c r="F20" s="161"/>
      <c r="G20" s="161"/>
      <c r="H20" s="161"/>
      <c r="I20" s="161"/>
      <c r="J20" s="161"/>
      <c r="K20" s="161"/>
      <c r="L20" s="420"/>
      <c r="M20" s="421"/>
      <c r="N20" s="162"/>
      <c r="O20" s="188"/>
    </row>
    <row r="21" spans="1:15" ht="24.75" customHeight="1">
      <c r="A21" s="412"/>
      <c r="B21" s="416" t="s">
        <v>215</v>
      </c>
      <c r="C21" s="139" t="s">
        <v>373</v>
      </c>
      <c r="D21" s="161" t="s">
        <v>391</v>
      </c>
      <c r="E21" s="161" t="s">
        <v>391</v>
      </c>
      <c r="F21" s="161" t="s">
        <v>391</v>
      </c>
      <c r="G21" s="161" t="s">
        <v>391</v>
      </c>
      <c r="H21" s="161" t="s">
        <v>391</v>
      </c>
      <c r="I21" s="161" t="s">
        <v>391</v>
      </c>
      <c r="J21" s="161" t="s">
        <v>391</v>
      </c>
      <c r="K21" s="161" t="s">
        <v>391</v>
      </c>
      <c r="L21" s="161" t="s">
        <v>391</v>
      </c>
      <c r="M21" s="161" t="s">
        <v>391</v>
      </c>
      <c r="N21" s="162">
        <v>43</v>
      </c>
      <c r="O21" s="188">
        <f>+O75+O80+O89</f>
        <v>5580</v>
      </c>
    </row>
    <row r="22" spans="1:15" ht="24.75" customHeight="1">
      <c r="A22" s="412"/>
      <c r="B22" s="415"/>
      <c r="C22" s="139" t="s">
        <v>374</v>
      </c>
      <c r="D22" s="161">
        <f>+D76+D81+D90</f>
        <v>130</v>
      </c>
      <c r="E22" s="161"/>
      <c r="F22" s="161">
        <f t="shared" ref="F22:K22" si="11">+F76+F81+F90</f>
        <v>130</v>
      </c>
      <c r="G22" s="161"/>
      <c r="H22" s="161">
        <f t="shared" si="11"/>
        <v>0</v>
      </c>
      <c r="I22" s="161">
        <f t="shared" si="11"/>
        <v>130</v>
      </c>
      <c r="J22" s="161"/>
      <c r="K22" s="161">
        <f t="shared" si="11"/>
        <v>0</v>
      </c>
      <c r="L22" s="420"/>
      <c r="M22" s="421"/>
      <c r="N22" s="162">
        <f t="shared" si="2"/>
        <v>45.46153846153846</v>
      </c>
      <c r="O22" s="188">
        <f>+O76+O81+O90</f>
        <v>5910</v>
      </c>
    </row>
    <row r="23" spans="1:15" ht="24.75" customHeight="1">
      <c r="A23" s="412"/>
      <c r="B23" s="416" t="s">
        <v>216</v>
      </c>
      <c r="C23" s="139" t="s">
        <v>373</v>
      </c>
      <c r="D23" s="161"/>
      <c r="E23" s="161"/>
      <c r="F23" s="161"/>
      <c r="G23" s="161"/>
      <c r="H23" s="161"/>
      <c r="I23" s="161"/>
      <c r="J23" s="161"/>
      <c r="K23" s="161"/>
      <c r="L23" s="163"/>
      <c r="M23" s="163"/>
      <c r="N23" s="320"/>
      <c r="O23" s="188"/>
    </row>
    <row r="24" spans="1:15" ht="24.75" customHeight="1">
      <c r="A24" s="412"/>
      <c r="B24" s="415"/>
      <c r="C24" s="139" t="s">
        <v>374</v>
      </c>
      <c r="D24" s="161"/>
      <c r="E24" s="161"/>
      <c r="F24" s="161"/>
      <c r="G24" s="161"/>
      <c r="H24" s="161"/>
      <c r="I24" s="161"/>
      <c r="J24" s="161"/>
      <c r="K24" s="161"/>
      <c r="L24" s="420"/>
      <c r="M24" s="421"/>
      <c r="N24" s="320"/>
      <c r="O24" s="188"/>
    </row>
    <row r="25" spans="1:15" ht="24.75" customHeight="1">
      <c r="A25" s="412"/>
      <c r="B25" s="416" t="s">
        <v>217</v>
      </c>
      <c r="C25" s="139" t="s">
        <v>373</v>
      </c>
      <c r="D25" s="161" t="s">
        <v>391</v>
      </c>
      <c r="E25" s="161" t="s">
        <v>391</v>
      </c>
      <c r="F25" s="161" t="s">
        <v>391</v>
      </c>
      <c r="G25" s="161" t="s">
        <v>391</v>
      </c>
      <c r="H25" s="161" t="s">
        <v>391</v>
      </c>
      <c r="I25" s="161" t="s">
        <v>391</v>
      </c>
      <c r="J25" s="161" t="s">
        <v>391</v>
      </c>
      <c r="K25" s="161" t="s">
        <v>391</v>
      </c>
      <c r="L25" s="161" t="s">
        <v>391</v>
      </c>
      <c r="M25" s="161" t="s">
        <v>391</v>
      </c>
      <c r="N25" s="162">
        <v>29</v>
      </c>
      <c r="O25" s="188">
        <f>+O101+O111</f>
        <v>1650</v>
      </c>
    </row>
    <row r="26" spans="1:15" ht="24.75" customHeight="1">
      <c r="A26" s="412"/>
      <c r="B26" s="415"/>
      <c r="C26" s="139" t="s">
        <v>374</v>
      </c>
      <c r="D26" s="161">
        <f>+D102+D112</f>
        <v>80</v>
      </c>
      <c r="E26" s="161">
        <f>+E102+E112</f>
        <v>80</v>
      </c>
      <c r="F26" s="161"/>
      <c r="G26" s="161"/>
      <c r="H26" s="161"/>
      <c r="I26" s="161">
        <f t="shared" ref="I26" si="12">+I102+I112</f>
        <v>80</v>
      </c>
      <c r="J26" s="161"/>
      <c r="K26" s="161"/>
      <c r="L26" s="420"/>
      <c r="M26" s="421"/>
      <c r="N26" s="162"/>
      <c r="O26" s="188"/>
    </row>
    <row r="27" spans="1:15" ht="24.75" customHeight="1">
      <c r="A27" s="412"/>
      <c r="B27" s="416" t="s">
        <v>314</v>
      </c>
      <c r="C27" s="139" t="s">
        <v>373</v>
      </c>
      <c r="D27" s="161">
        <f>+D114</f>
        <v>13</v>
      </c>
      <c r="E27" s="161">
        <f t="shared" ref="E27:K28" si="13">+E114</f>
        <v>5</v>
      </c>
      <c r="F27" s="161">
        <f t="shared" si="13"/>
        <v>8</v>
      </c>
      <c r="G27" s="161"/>
      <c r="H27" s="161"/>
      <c r="I27" s="161">
        <f t="shared" si="13"/>
        <v>13</v>
      </c>
      <c r="J27" s="161"/>
      <c r="K27" s="161"/>
      <c r="L27" s="161">
        <f>+M27/D27*100</f>
        <v>92.307692307692307</v>
      </c>
      <c r="M27" s="163">
        <f>+M114</f>
        <v>12</v>
      </c>
      <c r="N27" s="162">
        <f t="shared" si="2"/>
        <v>92.307692307692307</v>
      </c>
      <c r="O27" s="188">
        <f>O114</f>
        <v>1200</v>
      </c>
    </row>
    <row r="28" spans="1:15" ht="24.75" customHeight="1" thickBot="1">
      <c r="A28" s="413"/>
      <c r="B28" s="417"/>
      <c r="C28" s="141" t="s">
        <v>374</v>
      </c>
      <c r="D28" s="157">
        <f>+D115</f>
        <v>14</v>
      </c>
      <c r="E28" s="157">
        <f t="shared" si="13"/>
        <v>8</v>
      </c>
      <c r="F28" s="157">
        <f t="shared" si="13"/>
        <v>4</v>
      </c>
      <c r="G28" s="157"/>
      <c r="H28" s="157"/>
      <c r="I28" s="157">
        <f t="shared" si="13"/>
        <v>12</v>
      </c>
      <c r="J28" s="157"/>
      <c r="K28" s="157">
        <f t="shared" si="13"/>
        <v>2</v>
      </c>
      <c r="L28" s="422"/>
      <c r="M28" s="423"/>
      <c r="N28" s="164"/>
      <c r="O28" s="187"/>
    </row>
    <row r="29" spans="1:15" ht="21.75" customHeight="1">
      <c r="A29" s="377" t="s">
        <v>164</v>
      </c>
      <c r="B29" s="71" t="s">
        <v>165</v>
      </c>
      <c r="C29" s="387" t="s">
        <v>373</v>
      </c>
      <c r="D29" s="317" t="s">
        <v>390</v>
      </c>
      <c r="E29" s="317" t="s">
        <v>390</v>
      </c>
      <c r="F29" s="317" t="s">
        <v>390</v>
      </c>
      <c r="G29" s="317" t="s">
        <v>390</v>
      </c>
      <c r="H29" s="317" t="s">
        <v>390</v>
      </c>
      <c r="I29" s="317" t="s">
        <v>390</v>
      </c>
      <c r="J29" s="317" t="s">
        <v>390</v>
      </c>
      <c r="K29" s="317" t="s">
        <v>390</v>
      </c>
      <c r="L29" s="317" t="s">
        <v>390</v>
      </c>
      <c r="M29" s="317" t="s">
        <v>390</v>
      </c>
      <c r="N29" s="200">
        <v>60</v>
      </c>
      <c r="O29" s="268">
        <v>60</v>
      </c>
    </row>
    <row r="30" spans="1:15" ht="21.75" customHeight="1">
      <c r="A30" s="378"/>
      <c r="B30" s="72" t="s">
        <v>166</v>
      </c>
      <c r="C30" s="388"/>
      <c r="D30" s="206" t="s">
        <v>390</v>
      </c>
      <c r="E30" s="206" t="s">
        <v>390</v>
      </c>
      <c r="F30" s="206" t="s">
        <v>390</v>
      </c>
      <c r="G30" s="206" t="s">
        <v>390</v>
      </c>
      <c r="H30" s="206" t="s">
        <v>390</v>
      </c>
      <c r="I30" s="206" t="s">
        <v>390</v>
      </c>
      <c r="J30" s="206" t="s">
        <v>390</v>
      </c>
      <c r="K30" s="206" t="s">
        <v>390</v>
      </c>
      <c r="L30" s="206" t="s">
        <v>390</v>
      </c>
      <c r="M30" s="206" t="s">
        <v>390</v>
      </c>
      <c r="N30" s="56"/>
      <c r="O30" s="269"/>
    </row>
    <row r="31" spans="1:15" ht="21.75" customHeight="1">
      <c r="A31" s="378"/>
      <c r="B31" s="72" t="s">
        <v>102</v>
      </c>
      <c r="C31" s="389"/>
      <c r="D31" s="206" t="s">
        <v>390</v>
      </c>
      <c r="E31" s="206" t="s">
        <v>390</v>
      </c>
      <c r="F31" s="206" t="s">
        <v>390</v>
      </c>
      <c r="G31" s="206" t="s">
        <v>390</v>
      </c>
      <c r="H31" s="206" t="s">
        <v>390</v>
      </c>
      <c r="I31" s="206" t="s">
        <v>390</v>
      </c>
      <c r="J31" s="206" t="s">
        <v>390</v>
      </c>
      <c r="K31" s="206" t="s">
        <v>390</v>
      </c>
      <c r="L31" s="206" t="s">
        <v>390</v>
      </c>
      <c r="M31" s="206" t="s">
        <v>390</v>
      </c>
      <c r="N31" s="58">
        <v>30</v>
      </c>
      <c r="O31" s="269">
        <f>SUM(O29:O30)</f>
        <v>60</v>
      </c>
    </row>
    <row r="32" spans="1:15" ht="21.75" customHeight="1" thickBot="1">
      <c r="A32" s="379"/>
      <c r="B32" s="382" t="s">
        <v>375</v>
      </c>
      <c r="C32" s="383"/>
      <c r="D32" s="53">
        <v>2</v>
      </c>
      <c r="E32" s="53"/>
      <c r="F32" s="53">
        <v>2</v>
      </c>
      <c r="G32" s="53"/>
      <c r="H32" s="53"/>
      <c r="I32" s="53">
        <v>2</v>
      </c>
      <c r="J32" s="53"/>
      <c r="K32" s="53"/>
      <c r="L32" s="380"/>
      <c r="M32" s="381"/>
      <c r="N32" s="197">
        <v>30</v>
      </c>
      <c r="O32" s="270">
        <v>60</v>
      </c>
    </row>
    <row r="33" spans="1:15" ht="21.75" customHeight="1">
      <c r="A33" s="377" t="s">
        <v>167</v>
      </c>
      <c r="B33" s="71" t="s">
        <v>168</v>
      </c>
      <c r="C33" s="387" t="s">
        <v>376</v>
      </c>
      <c r="D33" s="317" t="s">
        <v>390</v>
      </c>
      <c r="E33" s="317" t="s">
        <v>390</v>
      </c>
      <c r="F33" s="317" t="s">
        <v>390</v>
      </c>
      <c r="G33" s="317" t="s">
        <v>390</v>
      </c>
      <c r="H33" s="317" t="s">
        <v>390</v>
      </c>
      <c r="I33" s="317" t="s">
        <v>390</v>
      </c>
      <c r="J33" s="317" t="s">
        <v>390</v>
      </c>
      <c r="K33" s="317" t="s">
        <v>390</v>
      </c>
      <c r="L33" s="317" t="s">
        <v>390</v>
      </c>
      <c r="M33" s="317" t="s">
        <v>390</v>
      </c>
      <c r="N33" s="195"/>
      <c r="O33" s="271"/>
    </row>
    <row r="34" spans="1:15" ht="21.75" customHeight="1">
      <c r="A34" s="378"/>
      <c r="B34" s="72" t="s">
        <v>169</v>
      </c>
      <c r="C34" s="392"/>
      <c r="D34" s="55">
        <v>3</v>
      </c>
      <c r="E34" s="55">
        <v>1</v>
      </c>
      <c r="F34" s="55">
        <v>2</v>
      </c>
      <c r="G34" s="55"/>
      <c r="H34" s="55"/>
      <c r="I34" s="27">
        <f>SUM(E34:H34)</f>
        <v>3</v>
      </c>
      <c r="J34" s="55"/>
      <c r="K34" s="55"/>
      <c r="L34" s="55">
        <v>144</v>
      </c>
      <c r="M34" s="55">
        <v>5</v>
      </c>
      <c r="N34" s="56">
        <v>30</v>
      </c>
      <c r="O34" s="269">
        <v>90</v>
      </c>
    </row>
    <row r="35" spans="1:15" ht="21.75" customHeight="1">
      <c r="A35" s="378"/>
      <c r="B35" s="72" t="s">
        <v>170</v>
      </c>
      <c r="C35" s="392"/>
      <c r="D35" s="206" t="s">
        <v>390</v>
      </c>
      <c r="E35" s="206" t="s">
        <v>390</v>
      </c>
      <c r="F35" s="206" t="s">
        <v>390</v>
      </c>
      <c r="G35" s="206" t="s">
        <v>390</v>
      </c>
      <c r="H35" s="206" t="s">
        <v>390</v>
      </c>
      <c r="I35" s="206" t="s">
        <v>390</v>
      </c>
      <c r="J35" s="206" t="s">
        <v>390</v>
      </c>
      <c r="K35" s="206" t="s">
        <v>390</v>
      </c>
      <c r="L35" s="206" t="s">
        <v>390</v>
      </c>
      <c r="M35" s="206" t="s">
        <v>390</v>
      </c>
      <c r="N35" s="56">
        <v>100</v>
      </c>
      <c r="O35" s="269">
        <v>600</v>
      </c>
    </row>
    <row r="36" spans="1:15" ht="21.75" customHeight="1">
      <c r="A36" s="378"/>
      <c r="B36" s="72" t="s">
        <v>102</v>
      </c>
      <c r="C36" s="393"/>
      <c r="D36" s="206" t="s">
        <v>390</v>
      </c>
      <c r="E36" s="206" t="s">
        <v>390</v>
      </c>
      <c r="F36" s="206" t="s">
        <v>390</v>
      </c>
      <c r="G36" s="206" t="s">
        <v>390</v>
      </c>
      <c r="H36" s="206" t="s">
        <v>390</v>
      </c>
      <c r="I36" s="206" t="s">
        <v>390</v>
      </c>
      <c r="J36" s="206" t="s">
        <v>390</v>
      </c>
      <c r="K36" s="206" t="s">
        <v>390</v>
      </c>
      <c r="L36" s="206" t="s">
        <v>390</v>
      </c>
      <c r="M36" s="206" t="s">
        <v>390</v>
      </c>
      <c r="N36" s="58">
        <v>69</v>
      </c>
      <c r="O36" s="269">
        <f>SUM(O33:O35)</f>
        <v>690</v>
      </c>
    </row>
    <row r="37" spans="1:15" ht="21.75" customHeight="1" thickBot="1">
      <c r="A37" s="379"/>
      <c r="B37" s="382" t="s">
        <v>375</v>
      </c>
      <c r="C37" s="384"/>
      <c r="D37" s="53">
        <v>11</v>
      </c>
      <c r="E37" s="53">
        <v>2</v>
      </c>
      <c r="F37" s="53">
        <v>9</v>
      </c>
      <c r="G37" s="53"/>
      <c r="H37" s="53"/>
      <c r="I37" s="53">
        <v>11</v>
      </c>
      <c r="J37" s="53"/>
      <c r="K37" s="53"/>
      <c r="L37" s="385"/>
      <c r="M37" s="386"/>
      <c r="N37" s="197">
        <v>85</v>
      </c>
      <c r="O37" s="270">
        <v>930</v>
      </c>
    </row>
    <row r="38" spans="1:15" ht="21.75" customHeight="1">
      <c r="A38" s="377" t="s">
        <v>186</v>
      </c>
      <c r="B38" s="71" t="s">
        <v>187</v>
      </c>
      <c r="C38" s="387" t="s">
        <v>376</v>
      </c>
      <c r="D38" s="50">
        <v>3</v>
      </c>
      <c r="E38" s="50">
        <v>1</v>
      </c>
      <c r="F38" s="50">
        <v>2</v>
      </c>
      <c r="G38" s="50"/>
      <c r="H38" s="50"/>
      <c r="I38" s="50">
        <f>SUM(E38:H38)</f>
        <v>3</v>
      </c>
      <c r="J38" s="50"/>
      <c r="K38" s="50"/>
      <c r="L38" s="50">
        <v>137</v>
      </c>
      <c r="M38" s="50">
        <v>5</v>
      </c>
      <c r="N38" s="195">
        <v>10</v>
      </c>
      <c r="O38" s="271">
        <v>30</v>
      </c>
    </row>
    <row r="39" spans="1:15" ht="21.75" customHeight="1">
      <c r="A39" s="378"/>
      <c r="B39" s="72" t="s">
        <v>188</v>
      </c>
      <c r="C39" s="388"/>
      <c r="D39" s="55">
        <v>2</v>
      </c>
      <c r="E39" s="27">
        <v>1</v>
      </c>
      <c r="F39" s="27"/>
      <c r="G39" s="27">
        <v>1</v>
      </c>
      <c r="H39" s="27"/>
      <c r="I39" s="27">
        <f>SUM(E39:H39)</f>
        <v>2</v>
      </c>
      <c r="J39" s="27"/>
      <c r="K39" s="27"/>
      <c r="L39" s="27">
        <v>245</v>
      </c>
      <c r="M39" s="27">
        <v>5</v>
      </c>
      <c r="N39" s="56">
        <v>45</v>
      </c>
      <c r="O39" s="269">
        <v>90</v>
      </c>
    </row>
    <row r="40" spans="1:15" ht="21.75" customHeight="1">
      <c r="A40" s="378"/>
      <c r="B40" s="72" t="s">
        <v>189</v>
      </c>
      <c r="C40" s="388"/>
      <c r="D40" s="206" t="s">
        <v>390</v>
      </c>
      <c r="E40" s="206" t="s">
        <v>390</v>
      </c>
      <c r="F40" s="206" t="s">
        <v>390</v>
      </c>
      <c r="G40" s="206" t="s">
        <v>390</v>
      </c>
      <c r="H40" s="206" t="s">
        <v>390</v>
      </c>
      <c r="I40" s="206" t="s">
        <v>390</v>
      </c>
      <c r="J40" s="206" t="s">
        <v>390</v>
      </c>
      <c r="K40" s="206" t="s">
        <v>390</v>
      </c>
      <c r="L40" s="206" t="s">
        <v>390</v>
      </c>
      <c r="M40" s="206" t="s">
        <v>390</v>
      </c>
      <c r="N40" s="56"/>
      <c r="O40" s="269"/>
    </row>
    <row r="41" spans="1:15" ht="21.75" customHeight="1">
      <c r="A41" s="378"/>
      <c r="B41" s="72" t="s">
        <v>102</v>
      </c>
      <c r="C41" s="389"/>
      <c r="D41" s="206" t="s">
        <v>390</v>
      </c>
      <c r="E41" s="206" t="s">
        <v>390</v>
      </c>
      <c r="F41" s="206" t="s">
        <v>390</v>
      </c>
      <c r="G41" s="206" t="s">
        <v>390</v>
      </c>
      <c r="H41" s="206" t="s">
        <v>390</v>
      </c>
      <c r="I41" s="206" t="s">
        <v>390</v>
      </c>
      <c r="J41" s="206" t="s">
        <v>390</v>
      </c>
      <c r="K41" s="206" t="s">
        <v>390</v>
      </c>
      <c r="L41" s="206" t="s">
        <v>390</v>
      </c>
      <c r="M41" s="206" t="s">
        <v>390</v>
      </c>
      <c r="N41" s="58">
        <v>24</v>
      </c>
      <c r="O41" s="269">
        <f t="shared" ref="O41" si="14">SUM(O38:O40)</f>
        <v>120</v>
      </c>
    </row>
    <row r="42" spans="1:15" ht="21.75" customHeight="1" thickBot="1">
      <c r="A42" s="379"/>
      <c r="B42" s="382" t="s">
        <v>375</v>
      </c>
      <c r="C42" s="383"/>
      <c r="D42" s="53">
        <v>2</v>
      </c>
      <c r="E42" s="53">
        <v>1</v>
      </c>
      <c r="F42" s="53">
        <v>2</v>
      </c>
      <c r="G42" s="53">
        <v>0.3</v>
      </c>
      <c r="H42" s="53"/>
      <c r="I42" s="53">
        <v>5</v>
      </c>
      <c r="J42" s="53"/>
      <c r="K42" s="53"/>
      <c r="L42" s="380"/>
      <c r="M42" s="381"/>
      <c r="N42" s="197">
        <v>40</v>
      </c>
      <c r="O42" s="63">
        <v>150</v>
      </c>
    </row>
    <row r="43" spans="1:15" ht="21.75" customHeight="1">
      <c r="A43" s="377" t="s">
        <v>171</v>
      </c>
      <c r="B43" s="71" t="s">
        <v>172</v>
      </c>
      <c r="C43" s="387" t="s">
        <v>373</v>
      </c>
      <c r="D43" s="54">
        <v>7</v>
      </c>
      <c r="E43" s="192">
        <v>2</v>
      </c>
      <c r="F43" s="193">
        <v>1</v>
      </c>
      <c r="G43" s="193"/>
      <c r="H43" s="193">
        <v>2</v>
      </c>
      <c r="I43" s="194"/>
      <c r="J43" s="54">
        <v>2</v>
      </c>
      <c r="K43" s="192"/>
      <c r="L43" s="192">
        <v>256</v>
      </c>
      <c r="M43" s="192">
        <v>18</v>
      </c>
      <c r="N43" s="195">
        <v>34</v>
      </c>
      <c r="O43" s="263">
        <v>240</v>
      </c>
    </row>
    <row r="44" spans="1:15" ht="21.75" customHeight="1">
      <c r="A44" s="378"/>
      <c r="B44" s="72" t="s">
        <v>102</v>
      </c>
      <c r="C44" s="389"/>
      <c r="D44" s="27">
        <f>+D43</f>
        <v>7</v>
      </c>
      <c r="E44" s="27">
        <f t="shared" ref="E44:O44" si="15">+E43</f>
        <v>2</v>
      </c>
      <c r="F44" s="27">
        <f t="shared" si="15"/>
        <v>1</v>
      </c>
      <c r="G44" s="27"/>
      <c r="H44" s="27">
        <f t="shared" si="15"/>
        <v>2</v>
      </c>
      <c r="I44" s="27"/>
      <c r="J44" s="27">
        <f t="shared" si="15"/>
        <v>2</v>
      </c>
      <c r="K44" s="27"/>
      <c r="L44" s="27">
        <v>256</v>
      </c>
      <c r="M44" s="27">
        <f t="shared" si="15"/>
        <v>18</v>
      </c>
      <c r="N44" s="58">
        <v>34</v>
      </c>
      <c r="O44" s="272">
        <f t="shared" si="15"/>
        <v>240</v>
      </c>
    </row>
    <row r="45" spans="1:15" ht="21.75" customHeight="1" thickBot="1">
      <c r="A45" s="379"/>
      <c r="B45" s="382" t="s">
        <v>374</v>
      </c>
      <c r="C45" s="383"/>
      <c r="D45" s="278">
        <v>5</v>
      </c>
      <c r="E45" s="278">
        <v>1</v>
      </c>
      <c r="F45" s="278">
        <v>1</v>
      </c>
      <c r="G45" s="278"/>
      <c r="H45" s="278">
        <v>1</v>
      </c>
      <c r="I45" s="278">
        <v>3</v>
      </c>
      <c r="J45" s="278">
        <v>2</v>
      </c>
      <c r="K45" s="278"/>
      <c r="L45" s="390"/>
      <c r="M45" s="391"/>
      <c r="N45" s="165">
        <v>48</v>
      </c>
      <c r="O45" s="273">
        <v>240</v>
      </c>
    </row>
    <row r="46" spans="1:15" ht="21.75" customHeight="1">
      <c r="A46" s="377" t="s">
        <v>173</v>
      </c>
      <c r="B46" s="71" t="s">
        <v>174</v>
      </c>
      <c r="C46" s="387" t="s">
        <v>373</v>
      </c>
      <c r="D46" s="50">
        <v>4</v>
      </c>
      <c r="E46" s="50">
        <v>4</v>
      </c>
      <c r="F46" s="50"/>
      <c r="G46" s="50"/>
      <c r="H46" s="50"/>
      <c r="I46" s="50">
        <v>4</v>
      </c>
      <c r="J46" s="50"/>
      <c r="K46" s="50"/>
      <c r="L46" s="50">
        <v>234</v>
      </c>
      <c r="M46" s="50">
        <v>9</v>
      </c>
      <c r="N46" s="195">
        <v>45</v>
      </c>
      <c r="O46" s="61">
        <v>180</v>
      </c>
    </row>
    <row r="47" spans="1:15" ht="21.75" customHeight="1">
      <c r="A47" s="378"/>
      <c r="B47" s="72" t="s">
        <v>175</v>
      </c>
      <c r="C47" s="388"/>
      <c r="D47" s="206" t="s">
        <v>390</v>
      </c>
      <c r="E47" s="206" t="s">
        <v>390</v>
      </c>
      <c r="F47" s="206" t="s">
        <v>390</v>
      </c>
      <c r="G47" s="206" t="s">
        <v>390</v>
      </c>
      <c r="H47" s="206" t="s">
        <v>390</v>
      </c>
      <c r="I47" s="206" t="s">
        <v>390</v>
      </c>
      <c r="J47" s="206" t="s">
        <v>390</v>
      </c>
      <c r="K47" s="206" t="s">
        <v>390</v>
      </c>
      <c r="L47" s="206" t="s">
        <v>390</v>
      </c>
      <c r="M47" s="206" t="s">
        <v>390</v>
      </c>
      <c r="N47" s="56"/>
      <c r="O47" s="62"/>
    </row>
    <row r="48" spans="1:15" ht="21.75" customHeight="1">
      <c r="A48" s="378"/>
      <c r="B48" s="72" t="s">
        <v>176</v>
      </c>
      <c r="C48" s="388"/>
      <c r="D48" s="206" t="s">
        <v>390</v>
      </c>
      <c r="E48" s="206" t="s">
        <v>390</v>
      </c>
      <c r="F48" s="206" t="s">
        <v>390</v>
      </c>
      <c r="G48" s="206" t="s">
        <v>390</v>
      </c>
      <c r="H48" s="206" t="s">
        <v>390</v>
      </c>
      <c r="I48" s="206" t="s">
        <v>390</v>
      </c>
      <c r="J48" s="206" t="s">
        <v>390</v>
      </c>
      <c r="K48" s="206" t="s">
        <v>390</v>
      </c>
      <c r="L48" s="206" t="s">
        <v>390</v>
      </c>
      <c r="M48" s="206" t="s">
        <v>390</v>
      </c>
      <c r="N48" s="56"/>
      <c r="O48" s="62"/>
    </row>
    <row r="49" spans="1:15" ht="21.75" customHeight="1">
      <c r="A49" s="378"/>
      <c r="B49" s="72" t="s">
        <v>102</v>
      </c>
      <c r="C49" s="389"/>
      <c r="D49" s="206" t="s">
        <v>390</v>
      </c>
      <c r="E49" s="206" t="s">
        <v>390</v>
      </c>
      <c r="F49" s="206" t="s">
        <v>390</v>
      </c>
      <c r="G49" s="206" t="s">
        <v>390</v>
      </c>
      <c r="H49" s="206" t="s">
        <v>390</v>
      </c>
      <c r="I49" s="206" t="s">
        <v>390</v>
      </c>
      <c r="J49" s="206" t="s">
        <v>390</v>
      </c>
      <c r="K49" s="206" t="s">
        <v>390</v>
      </c>
      <c r="L49" s="206" t="s">
        <v>390</v>
      </c>
      <c r="M49" s="206" t="s">
        <v>390</v>
      </c>
      <c r="N49" s="58">
        <v>30</v>
      </c>
      <c r="O49" s="274">
        <f t="shared" ref="O49" si="16">SUM(O46:O48)</f>
        <v>180</v>
      </c>
    </row>
    <row r="50" spans="1:15" ht="21.75" customHeight="1" thickBot="1">
      <c r="A50" s="379"/>
      <c r="B50" s="382" t="s">
        <v>375</v>
      </c>
      <c r="C50" s="383"/>
      <c r="D50" s="53"/>
      <c r="E50" s="53"/>
      <c r="F50" s="53"/>
      <c r="G50" s="53"/>
      <c r="H50" s="53"/>
      <c r="I50" s="53"/>
      <c r="J50" s="53"/>
      <c r="K50" s="53"/>
      <c r="L50" s="380"/>
      <c r="M50" s="381"/>
      <c r="N50" s="197"/>
      <c r="O50" s="270"/>
    </row>
    <row r="51" spans="1:15" ht="21.75" customHeight="1">
      <c r="A51" s="377" t="s">
        <v>177</v>
      </c>
      <c r="B51" s="71" t="s">
        <v>178</v>
      </c>
      <c r="C51" s="387" t="s">
        <v>373</v>
      </c>
      <c r="D51" s="317" t="s">
        <v>390</v>
      </c>
      <c r="E51" s="317" t="s">
        <v>390</v>
      </c>
      <c r="F51" s="317" t="s">
        <v>390</v>
      </c>
      <c r="G51" s="317" t="s">
        <v>390</v>
      </c>
      <c r="H51" s="317" t="s">
        <v>390</v>
      </c>
      <c r="I51" s="317" t="s">
        <v>390</v>
      </c>
      <c r="J51" s="317" t="s">
        <v>390</v>
      </c>
      <c r="K51" s="317" t="s">
        <v>390</v>
      </c>
      <c r="L51" s="317" t="s">
        <v>390</v>
      </c>
      <c r="M51" s="317" t="s">
        <v>390</v>
      </c>
      <c r="N51" s="195"/>
      <c r="O51" s="271"/>
    </row>
    <row r="52" spans="1:15" ht="21.75" customHeight="1">
      <c r="A52" s="378"/>
      <c r="B52" s="74" t="s">
        <v>179</v>
      </c>
      <c r="C52" s="388"/>
      <c r="D52" s="206"/>
      <c r="E52" s="27"/>
      <c r="F52" s="27"/>
      <c r="G52" s="27"/>
      <c r="H52" s="27"/>
      <c r="I52" s="27"/>
      <c r="J52" s="27"/>
      <c r="K52" s="27"/>
      <c r="L52" s="27"/>
      <c r="M52" s="27"/>
      <c r="N52" s="200"/>
      <c r="O52" s="268"/>
    </row>
    <row r="53" spans="1:15" ht="21.75" customHeight="1">
      <c r="A53" s="378"/>
      <c r="B53" s="74" t="s">
        <v>180</v>
      </c>
      <c r="C53" s="388"/>
      <c r="D53" s="206"/>
      <c r="E53" s="27"/>
      <c r="F53" s="27"/>
      <c r="G53" s="27"/>
      <c r="H53" s="27"/>
      <c r="I53" s="27"/>
      <c r="J53" s="27"/>
      <c r="K53" s="27"/>
      <c r="L53" s="27"/>
      <c r="M53" s="27"/>
      <c r="N53" s="200"/>
      <c r="O53" s="268"/>
    </row>
    <row r="54" spans="1:15" ht="21.75" customHeight="1">
      <c r="A54" s="378"/>
      <c r="B54" s="74" t="s">
        <v>181</v>
      </c>
      <c r="C54" s="388"/>
      <c r="D54" s="206">
        <v>3</v>
      </c>
      <c r="E54" s="27"/>
      <c r="F54" s="27">
        <v>3</v>
      </c>
      <c r="G54" s="27"/>
      <c r="H54" s="27"/>
      <c r="I54" s="27">
        <v>3</v>
      </c>
      <c r="J54" s="27"/>
      <c r="K54" s="27"/>
      <c r="L54" s="27">
        <v>210</v>
      </c>
      <c r="M54" s="27">
        <v>6</v>
      </c>
      <c r="N54" s="56">
        <v>10</v>
      </c>
      <c r="O54" s="269">
        <v>30</v>
      </c>
    </row>
    <row r="55" spans="1:15" ht="21.75" customHeight="1">
      <c r="A55" s="378"/>
      <c r="B55" s="74" t="s">
        <v>182</v>
      </c>
      <c r="C55" s="388"/>
      <c r="D55" s="206" t="s">
        <v>390</v>
      </c>
      <c r="E55" s="206" t="s">
        <v>390</v>
      </c>
      <c r="F55" s="206" t="s">
        <v>390</v>
      </c>
      <c r="G55" s="206" t="s">
        <v>390</v>
      </c>
      <c r="H55" s="206" t="s">
        <v>390</v>
      </c>
      <c r="I55" s="206" t="s">
        <v>390</v>
      </c>
      <c r="J55" s="206" t="s">
        <v>390</v>
      </c>
      <c r="K55" s="206" t="s">
        <v>390</v>
      </c>
      <c r="L55" s="206" t="s">
        <v>390</v>
      </c>
      <c r="M55" s="206" t="s">
        <v>390</v>
      </c>
      <c r="N55" s="56"/>
      <c r="O55" s="269"/>
    </row>
    <row r="56" spans="1:15" ht="21.75" customHeight="1">
      <c r="A56" s="378"/>
      <c r="B56" s="74" t="s">
        <v>183</v>
      </c>
      <c r="C56" s="388"/>
      <c r="D56" s="206" t="s">
        <v>390</v>
      </c>
      <c r="E56" s="206" t="s">
        <v>390</v>
      </c>
      <c r="F56" s="206" t="s">
        <v>390</v>
      </c>
      <c r="G56" s="206" t="s">
        <v>390</v>
      </c>
      <c r="H56" s="206" t="s">
        <v>390</v>
      </c>
      <c r="I56" s="206" t="s">
        <v>390</v>
      </c>
      <c r="J56" s="206" t="s">
        <v>390</v>
      </c>
      <c r="K56" s="206" t="s">
        <v>390</v>
      </c>
      <c r="L56" s="206" t="s">
        <v>390</v>
      </c>
      <c r="M56" s="206" t="s">
        <v>390</v>
      </c>
      <c r="N56" s="56"/>
      <c r="O56" s="269"/>
    </row>
    <row r="57" spans="1:15" ht="21.75" customHeight="1">
      <c r="A57" s="378"/>
      <c r="B57" s="72" t="s">
        <v>184</v>
      </c>
      <c r="C57" s="388"/>
      <c r="D57" s="206"/>
      <c r="E57" s="27"/>
      <c r="F57" s="27"/>
      <c r="G57" s="27"/>
      <c r="H57" s="27"/>
      <c r="I57" s="27"/>
      <c r="J57" s="27"/>
      <c r="K57" s="27"/>
      <c r="L57" s="27"/>
      <c r="M57" s="27"/>
      <c r="N57" s="56"/>
      <c r="O57" s="269"/>
    </row>
    <row r="58" spans="1:15" ht="21.75" customHeight="1">
      <c r="A58" s="378"/>
      <c r="B58" s="72" t="s">
        <v>185</v>
      </c>
      <c r="C58" s="388"/>
      <c r="D58" s="206">
        <v>1</v>
      </c>
      <c r="E58" s="27"/>
      <c r="F58" s="27">
        <v>1</v>
      </c>
      <c r="G58" s="27"/>
      <c r="H58" s="27"/>
      <c r="I58" s="27"/>
      <c r="J58" s="27"/>
      <c r="K58" s="27"/>
      <c r="L58" s="27">
        <v>110</v>
      </c>
      <c r="M58" s="27">
        <v>1</v>
      </c>
      <c r="N58" s="56"/>
      <c r="O58" s="269"/>
    </row>
    <row r="59" spans="1:15" ht="21.75" customHeight="1">
      <c r="A59" s="378"/>
      <c r="B59" s="72" t="s">
        <v>102</v>
      </c>
      <c r="C59" s="389"/>
      <c r="D59" s="206" t="s">
        <v>390</v>
      </c>
      <c r="E59" s="206" t="s">
        <v>390</v>
      </c>
      <c r="F59" s="206" t="s">
        <v>390</v>
      </c>
      <c r="G59" s="206" t="s">
        <v>390</v>
      </c>
      <c r="H59" s="206" t="s">
        <v>390</v>
      </c>
      <c r="I59" s="206" t="s">
        <v>390</v>
      </c>
      <c r="J59" s="206" t="s">
        <v>390</v>
      </c>
      <c r="K59" s="206" t="s">
        <v>390</v>
      </c>
      <c r="L59" s="206" t="s">
        <v>390</v>
      </c>
      <c r="M59" s="206" t="s">
        <v>390</v>
      </c>
      <c r="N59" s="58">
        <v>7.5</v>
      </c>
      <c r="O59" s="269">
        <f>SUM(O51:O58)</f>
        <v>30</v>
      </c>
    </row>
    <row r="60" spans="1:15" ht="21.75" customHeight="1" thickBot="1">
      <c r="A60" s="379"/>
      <c r="B60" s="382" t="s">
        <v>374</v>
      </c>
      <c r="C60" s="383"/>
      <c r="D60" s="318"/>
      <c r="E60" s="53"/>
      <c r="F60" s="53"/>
      <c r="G60" s="53"/>
      <c r="H60" s="53"/>
      <c r="I60" s="53"/>
      <c r="J60" s="53"/>
      <c r="K60" s="53"/>
      <c r="L60" s="390"/>
      <c r="M60" s="391"/>
      <c r="N60" s="197"/>
      <c r="O60" s="270"/>
    </row>
    <row r="61" spans="1:15" s="280" customFormat="1" ht="21.75" customHeight="1">
      <c r="A61" s="377" t="s">
        <v>190</v>
      </c>
      <c r="B61" s="71" t="s">
        <v>291</v>
      </c>
      <c r="C61" s="387" t="s">
        <v>373</v>
      </c>
      <c r="D61" s="50">
        <v>15</v>
      </c>
      <c r="E61" s="50">
        <v>14</v>
      </c>
      <c r="F61" s="50">
        <v>0.9</v>
      </c>
      <c r="G61" s="50"/>
      <c r="H61" s="50"/>
      <c r="I61" s="50">
        <v>15</v>
      </c>
      <c r="J61" s="50"/>
      <c r="K61" s="50"/>
      <c r="L61" s="50">
        <v>330</v>
      </c>
      <c r="M61" s="50">
        <v>50</v>
      </c>
      <c r="N61" s="195">
        <v>50</v>
      </c>
      <c r="O61" s="271">
        <v>750</v>
      </c>
    </row>
    <row r="62" spans="1:15" ht="21.75" customHeight="1">
      <c r="A62" s="378"/>
      <c r="B62" s="74" t="s">
        <v>284</v>
      </c>
      <c r="C62" s="388"/>
      <c r="D62" s="55"/>
      <c r="E62" s="55"/>
      <c r="F62" s="55"/>
      <c r="G62" s="55"/>
      <c r="H62" s="55"/>
      <c r="I62" s="27"/>
      <c r="J62" s="55"/>
      <c r="K62" s="55"/>
      <c r="L62" s="55"/>
      <c r="M62" s="55"/>
      <c r="N62" s="56"/>
      <c r="O62" s="269"/>
    </row>
    <row r="63" spans="1:15" ht="21.75" customHeight="1">
      <c r="A63" s="378"/>
      <c r="B63" s="74" t="s">
        <v>191</v>
      </c>
      <c r="C63" s="388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56"/>
      <c r="O63" s="269"/>
    </row>
    <row r="64" spans="1:15" ht="21.75" customHeight="1">
      <c r="A64" s="378"/>
      <c r="B64" s="74" t="s">
        <v>285</v>
      </c>
      <c r="C64" s="388"/>
      <c r="D64" s="55"/>
      <c r="E64" s="55"/>
      <c r="F64" s="55"/>
      <c r="G64" s="55"/>
      <c r="H64" s="55"/>
      <c r="I64" s="27"/>
      <c r="J64" s="55"/>
      <c r="K64" s="55"/>
      <c r="L64" s="55"/>
      <c r="M64" s="55"/>
      <c r="N64" s="56"/>
      <c r="O64" s="269"/>
    </row>
    <row r="65" spans="1:15" s="280" customFormat="1" ht="21.75" customHeight="1">
      <c r="A65" s="378"/>
      <c r="B65" s="74" t="s">
        <v>292</v>
      </c>
      <c r="C65" s="388"/>
      <c r="D65" s="206" t="s">
        <v>390</v>
      </c>
      <c r="E65" s="206" t="s">
        <v>390</v>
      </c>
      <c r="F65" s="206" t="s">
        <v>390</v>
      </c>
      <c r="G65" s="206" t="s">
        <v>390</v>
      </c>
      <c r="H65" s="206" t="s">
        <v>390</v>
      </c>
      <c r="I65" s="206" t="s">
        <v>390</v>
      </c>
      <c r="J65" s="206" t="s">
        <v>390</v>
      </c>
      <c r="K65" s="206" t="s">
        <v>390</v>
      </c>
      <c r="L65" s="206" t="s">
        <v>390</v>
      </c>
      <c r="M65" s="206" t="s">
        <v>390</v>
      </c>
      <c r="N65" s="56"/>
      <c r="O65" s="269"/>
    </row>
    <row r="66" spans="1:15" s="280" customFormat="1" ht="21.75" customHeight="1">
      <c r="A66" s="378"/>
      <c r="B66" s="72" t="s">
        <v>293</v>
      </c>
      <c r="C66" s="388"/>
      <c r="D66" s="206" t="s">
        <v>390</v>
      </c>
      <c r="E66" s="206" t="s">
        <v>390</v>
      </c>
      <c r="F66" s="206" t="s">
        <v>390</v>
      </c>
      <c r="G66" s="206" t="s">
        <v>390</v>
      </c>
      <c r="H66" s="206" t="s">
        <v>390</v>
      </c>
      <c r="I66" s="206" t="s">
        <v>390</v>
      </c>
      <c r="J66" s="206" t="s">
        <v>390</v>
      </c>
      <c r="K66" s="206" t="s">
        <v>390</v>
      </c>
      <c r="L66" s="206" t="s">
        <v>390</v>
      </c>
      <c r="M66" s="206" t="s">
        <v>390</v>
      </c>
      <c r="N66" s="56"/>
      <c r="O66" s="269"/>
    </row>
    <row r="67" spans="1:15" s="280" customFormat="1" ht="21.75" customHeight="1">
      <c r="A67" s="378"/>
      <c r="B67" s="72" t="s">
        <v>294</v>
      </c>
      <c r="C67" s="388"/>
      <c r="D67" s="206" t="s">
        <v>390</v>
      </c>
      <c r="E67" s="206" t="s">
        <v>390</v>
      </c>
      <c r="F67" s="206" t="s">
        <v>390</v>
      </c>
      <c r="G67" s="206" t="s">
        <v>390</v>
      </c>
      <c r="H67" s="206" t="s">
        <v>390</v>
      </c>
      <c r="I67" s="206" t="s">
        <v>390</v>
      </c>
      <c r="J67" s="206" t="s">
        <v>390</v>
      </c>
      <c r="K67" s="206" t="s">
        <v>390</v>
      </c>
      <c r="L67" s="206" t="s">
        <v>390</v>
      </c>
      <c r="M67" s="206" t="s">
        <v>390</v>
      </c>
      <c r="N67" s="56"/>
      <c r="O67" s="269"/>
    </row>
    <row r="68" spans="1:15" s="280" customFormat="1" ht="21.75" customHeight="1">
      <c r="A68" s="378"/>
      <c r="B68" s="72" t="s">
        <v>295</v>
      </c>
      <c r="C68" s="388"/>
      <c r="D68" s="206" t="s">
        <v>390</v>
      </c>
      <c r="E68" s="206" t="s">
        <v>390</v>
      </c>
      <c r="F68" s="206" t="s">
        <v>390</v>
      </c>
      <c r="G68" s="206" t="s">
        <v>390</v>
      </c>
      <c r="H68" s="206" t="s">
        <v>390</v>
      </c>
      <c r="I68" s="206" t="s">
        <v>390</v>
      </c>
      <c r="J68" s="206" t="s">
        <v>390</v>
      </c>
      <c r="K68" s="206" t="s">
        <v>390</v>
      </c>
      <c r="L68" s="206" t="s">
        <v>390</v>
      </c>
      <c r="M68" s="206" t="s">
        <v>390</v>
      </c>
      <c r="N68" s="56"/>
      <c r="O68" s="269"/>
    </row>
    <row r="69" spans="1:15" s="280" customFormat="1" ht="21.75" customHeight="1">
      <c r="A69" s="378"/>
      <c r="B69" s="72" t="s">
        <v>296</v>
      </c>
      <c r="C69" s="388"/>
      <c r="D69" s="27">
        <v>1</v>
      </c>
      <c r="E69" s="27"/>
      <c r="F69" s="27"/>
      <c r="G69" s="27"/>
      <c r="H69" s="27"/>
      <c r="I69" s="27"/>
      <c r="J69" s="27"/>
      <c r="K69" s="27"/>
      <c r="L69" s="27">
        <v>210</v>
      </c>
      <c r="M69" s="27">
        <v>2</v>
      </c>
      <c r="N69" s="56"/>
      <c r="O69" s="269"/>
    </row>
    <row r="70" spans="1:15" ht="21.75" customHeight="1">
      <c r="A70" s="378"/>
      <c r="B70" s="72" t="s">
        <v>102</v>
      </c>
      <c r="C70" s="389"/>
      <c r="D70" s="206" t="s">
        <v>390</v>
      </c>
      <c r="E70" s="206" t="s">
        <v>390</v>
      </c>
      <c r="F70" s="206" t="s">
        <v>390</v>
      </c>
      <c r="G70" s="206" t="s">
        <v>390</v>
      </c>
      <c r="H70" s="206" t="s">
        <v>390</v>
      </c>
      <c r="I70" s="206" t="s">
        <v>390</v>
      </c>
      <c r="J70" s="206" t="s">
        <v>390</v>
      </c>
      <c r="K70" s="206" t="s">
        <v>390</v>
      </c>
      <c r="L70" s="206" t="s">
        <v>390</v>
      </c>
      <c r="M70" s="206" t="s">
        <v>390</v>
      </c>
      <c r="N70" s="28">
        <v>41.6</v>
      </c>
      <c r="O70" s="316">
        <f t="shared" ref="O70" si="17">SUM(O61:O69)</f>
        <v>750</v>
      </c>
    </row>
    <row r="71" spans="1:15" s="280" customFormat="1" ht="21.75" customHeight="1" thickBot="1">
      <c r="A71" s="379"/>
      <c r="B71" s="382" t="s">
        <v>375</v>
      </c>
      <c r="C71" s="383"/>
      <c r="D71" s="53"/>
      <c r="E71" s="53"/>
      <c r="F71" s="53"/>
      <c r="G71" s="53"/>
      <c r="H71" s="53"/>
      <c r="I71" s="53"/>
      <c r="J71" s="53"/>
      <c r="K71" s="53"/>
      <c r="L71" s="380"/>
      <c r="M71" s="381"/>
      <c r="N71" s="197"/>
      <c r="O71" s="270"/>
    </row>
    <row r="72" spans="1:15" ht="21.75" customHeight="1">
      <c r="A72" s="377" t="s">
        <v>192</v>
      </c>
      <c r="B72" s="71" t="s">
        <v>193</v>
      </c>
      <c r="C72" s="387" t="s">
        <v>376</v>
      </c>
      <c r="D72" s="317" t="s">
        <v>390</v>
      </c>
      <c r="E72" s="317" t="s">
        <v>390</v>
      </c>
      <c r="F72" s="317" t="s">
        <v>390</v>
      </c>
      <c r="G72" s="317" t="s">
        <v>390</v>
      </c>
      <c r="H72" s="317" t="s">
        <v>390</v>
      </c>
      <c r="I72" s="317" t="s">
        <v>390</v>
      </c>
      <c r="J72" s="317" t="s">
        <v>390</v>
      </c>
      <c r="K72" s="317" t="s">
        <v>390</v>
      </c>
      <c r="L72" s="317" t="s">
        <v>390</v>
      </c>
      <c r="M72" s="317" t="s">
        <v>390</v>
      </c>
      <c r="N72" s="277"/>
      <c r="O72" s="263"/>
    </row>
    <row r="73" spans="1:15" ht="21.75" customHeight="1">
      <c r="A73" s="378"/>
      <c r="B73" s="72" t="s">
        <v>194</v>
      </c>
      <c r="C73" s="392"/>
      <c r="D73" s="206" t="s">
        <v>390</v>
      </c>
      <c r="E73" s="206" t="s">
        <v>390</v>
      </c>
      <c r="F73" s="206" t="s">
        <v>390</v>
      </c>
      <c r="G73" s="206" t="s">
        <v>390</v>
      </c>
      <c r="H73" s="206" t="s">
        <v>390</v>
      </c>
      <c r="I73" s="206" t="s">
        <v>390</v>
      </c>
      <c r="J73" s="206" t="s">
        <v>390</v>
      </c>
      <c r="K73" s="206" t="s">
        <v>390</v>
      </c>
      <c r="L73" s="206" t="s">
        <v>390</v>
      </c>
      <c r="M73" s="206" t="s">
        <v>390</v>
      </c>
      <c r="N73" s="56"/>
      <c r="O73" s="272"/>
    </row>
    <row r="74" spans="1:15" ht="21.75" customHeight="1">
      <c r="A74" s="378"/>
      <c r="B74" s="72" t="s">
        <v>195</v>
      </c>
      <c r="C74" s="392"/>
      <c r="D74" s="206" t="s">
        <v>390</v>
      </c>
      <c r="E74" s="206" t="s">
        <v>390</v>
      </c>
      <c r="F74" s="206" t="s">
        <v>390</v>
      </c>
      <c r="G74" s="206" t="s">
        <v>390</v>
      </c>
      <c r="H74" s="206" t="s">
        <v>390</v>
      </c>
      <c r="I74" s="206" t="s">
        <v>390</v>
      </c>
      <c r="J74" s="206" t="s">
        <v>390</v>
      </c>
      <c r="K74" s="206" t="s">
        <v>390</v>
      </c>
      <c r="L74" s="206" t="s">
        <v>390</v>
      </c>
      <c r="M74" s="206" t="s">
        <v>390</v>
      </c>
      <c r="N74" s="56"/>
      <c r="O74" s="272"/>
    </row>
    <row r="75" spans="1:15" ht="21.75" customHeight="1">
      <c r="A75" s="378"/>
      <c r="B75" s="72" t="s">
        <v>102</v>
      </c>
      <c r="C75" s="393"/>
      <c r="D75" s="206" t="s">
        <v>390</v>
      </c>
      <c r="E75" s="206" t="s">
        <v>390</v>
      </c>
      <c r="F75" s="206" t="s">
        <v>390</v>
      </c>
      <c r="G75" s="206" t="s">
        <v>390</v>
      </c>
      <c r="H75" s="206" t="s">
        <v>390</v>
      </c>
      <c r="I75" s="206" t="s">
        <v>390</v>
      </c>
      <c r="J75" s="206" t="s">
        <v>390</v>
      </c>
      <c r="K75" s="206" t="s">
        <v>390</v>
      </c>
      <c r="L75" s="206" t="s">
        <v>390</v>
      </c>
      <c r="M75" s="206" t="s">
        <v>390</v>
      </c>
      <c r="N75" s="58"/>
      <c r="O75" s="272"/>
    </row>
    <row r="76" spans="1:15" ht="21.75" customHeight="1" thickBot="1">
      <c r="A76" s="379"/>
      <c r="B76" s="382" t="s">
        <v>375</v>
      </c>
      <c r="C76" s="384"/>
      <c r="D76" s="53">
        <v>21</v>
      </c>
      <c r="E76" s="53"/>
      <c r="F76" s="53">
        <v>21</v>
      </c>
      <c r="G76" s="53"/>
      <c r="H76" s="53"/>
      <c r="I76" s="53">
        <v>21</v>
      </c>
      <c r="J76" s="53"/>
      <c r="K76" s="53"/>
      <c r="L76" s="385"/>
      <c r="M76" s="386"/>
      <c r="N76" s="197"/>
      <c r="O76" s="273"/>
    </row>
    <row r="77" spans="1:15" ht="21.75" customHeight="1">
      <c r="A77" s="377" t="s">
        <v>333</v>
      </c>
      <c r="B77" s="71" t="s">
        <v>334</v>
      </c>
      <c r="C77" s="387" t="s">
        <v>373</v>
      </c>
      <c r="D77" s="54">
        <v>36</v>
      </c>
      <c r="E77" s="192"/>
      <c r="F77" s="193">
        <v>34</v>
      </c>
      <c r="G77" s="193"/>
      <c r="H77" s="193">
        <v>0</v>
      </c>
      <c r="I77" s="194">
        <v>34</v>
      </c>
      <c r="J77" s="54"/>
      <c r="K77" s="192">
        <v>2</v>
      </c>
      <c r="L77" s="192">
        <v>104</v>
      </c>
      <c r="M77" s="192">
        <v>37</v>
      </c>
      <c r="N77" s="195">
        <v>33</v>
      </c>
      <c r="O77" s="271">
        <v>1200</v>
      </c>
    </row>
    <row r="78" spans="1:15" ht="21.75" customHeight="1">
      <c r="A78" s="378"/>
      <c r="B78" s="72" t="s">
        <v>335</v>
      </c>
      <c r="C78" s="388"/>
      <c r="D78" s="55"/>
      <c r="E78" s="27"/>
      <c r="F78" s="27"/>
      <c r="G78" s="27"/>
      <c r="H78" s="27"/>
      <c r="I78" s="196"/>
      <c r="J78" s="27"/>
      <c r="K78" s="27"/>
      <c r="L78" s="27"/>
      <c r="M78" s="27"/>
      <c r="N78" s="56"/>
      <c r="O78" s="269"/>
    </row>
    <row r="79" spans="1:15" ht="21.75" customHeight="1">
      <c r="A79" s="378"/>
      <c r="B79" s="72" t="s">
        <v>336</v>
      </c>
      <c r="C79" s="388"/>
      <c r="D79" s="55"/>
      <c r="E79" s="55"/>
      <c r="F79" s="55"/>
      <c r="G79" s="55"/>
      <c r="H79" s="55"/>
      <c r="I79" s="196"/>
      <c r="J79" s="55"/>
      <c r="K79" s="55"/>
      <c r="L79" s="55"/>
      <c r="M79" s="55"/>
      <c r="N79" s="56"/>
      <c r="O79" s="269"/>
    </row>
    <row r="80" spans="1:15" ht="21.75" customHeight="1">
      <c r="A80" s="378"/>
      <c r="B80" s="72" t="s">
        <v>337</v>
      </c>
      <c r="C80" s="389"/>
      <c r="D80" s="52">
        <f>SUM(D77:D79)</f>
        <v>36</v>
      </c>
      <c r="E80" s="52"/>
      <c r="F80" s="52">
        <f t="shared" ref="F80:K80" si="18">SUM(F77:F79)</f>
        <v>34</v>
      </c>
      <c r="G80" s="52"/>
      <c r="H80" s="52">
        <f t="shared" si="18"/>
        <v>0</v>
      </c>
      <c r="I80" s="52">
        <f t="shared" si="18"/>
        <v>34</v>
      </c>
      <c r="J80" s="52"/>
      <c r="K80" s="52">
        <f t="shared" si="18"/>
        <v>2</v>
      </c>
      <c r="L80" s="52">
        <v>104</v>
      </c>
      <c r="M80" s="52">
        <f>SUM(M77:M79)</f>
        <v>37</v>
      </c>
      <c r="N80" s="58">
        <v>33</v>
      </c>
      <c r="O80" s="269">
        <f>SUM(O77:O79)</f>
        <v>1200</v>
      </c>
    </row>
    <row r="81" spans="1:15" ht="21.75" customHeight="1" thickBot="1">
      <c r="A81" s="379"/>
      <c r="B81" s="382" t="s">
        <v>374</v>
      </c>
      <c r="C81" s="383"/>
      <c r="D81" s="53">
        <v>31</v>
      </c>
      <c r="E81" s="53"/>
      <c r="F81" s="53">
        <v>31</v>
      </c>
      <c r="G81" s="53"/>
      <c r="H81" s="53">
        <v>0</v>
      </c>
      <c r="I81" s="53">
        <v>31</v>
      </c>
      <c r="J81" s="53"/>
      <c r="K81" s="53">
        <v>0</v>
      </c>
      <c r="L81" s="380"/>
      <c r="M81" s="381"/>
      <c r="N81" s="197">
        <v>49</v>
      </c>
      <c r="O81" s="270">
        <v>1530</v>
      </c>
    </row>
    <row r="82" spans="1:15" ht="21.75" customHeight="1">
      <c r="A82" s="377" t="s">
        <v>297</v>
      </c>
      <c r="B82" s="71" t="s">
        <v>315</v>
      </c>
      <c r="C82" s="387" t="s">
        <v>376</v>
      </c>
      <c r="D82" s="50">
        <v>43</v>
      </c>
      <c r="E82" s="50"/>
      <c r="F82" s="50">
        <v>43</v>
      </c>
      <c r="G82" s="50"/>
      <c r="H82" s="50"/>
      <c r="I82" s="50">
        <v>43</v>
      </c>
      <c r="J82" s="50"/>
      <c r="K82" s="50"/>
      <c r="L82" s="50">
        <v>104</v>
      </c>
      <c r="M82" s="50">
        <v>45</v>
      </c>
      <c r="N82" s="195">
        <v>14.651162790697674</v>
      </c>
      <c r="O82" s="263">
        <v>630</v>
      </c>
    </row>
    <row r="83" spans="1:15" ht="21.75" customHeight="1">
      <c r="A83" s="378"/>
      <c r="B83" s="74" t="s">
        <v>299</v>
      </c>
      <c r="C83" s="388"/>
      <c r="D83" s="206" t="s">
        <v>390</v>
      </c>
      <c r="E83" s="206" t="s">
        <v>390</v>
      </c>
      <c r="F83" s="206" t="s">
        <v>390</v>
      </c>
      <c r="G83" s="206" t="s">
        <v>390</v>
      </c>
      <c r="H83" s="206" t="s">
        <v>390</v>
      </c>
      <c r="I83" s="206" t="s">
        <v>390</v>
      </c>
      <c r="J83" s="206" t="s">
        <v>390</v>
      </c>
      <c r="K83" s="206" t="s">
        <v>390</v>
      </c>
      <c r="L83" s="206" t="s">
        <v>390</v>
      </c>
      <c r="M83" s="206" t="s">
        <v>390</v>
      </c>
      <c r="N83" s="56">
        <v>100</v>
      </c>
      <c r="O83" s="269">
        <v>150</v>
      </c>
    </row>
    <row r="84" spans="1:15" ht="21.75" customHeight="1">
      <c r="A84" s="378"/>
      <c r="B84" s="74" t="s">
        <v>316</v>
      </c>
      <c r="C84" s="388"/>
      <c r="D84" s="55"/>
      <c r="E84" s="55"/>
      <c r="F84" s="55"/>
      <c r="G84" s="55"/>
      <c r="H84" s="55"/>
      <c r="I84" s="27"/>
      <c r="J84" s="55"/>
      <c r="K84" s="55"/>
      <c r="L84" s="55"/>
      <c r="M84" s="55"/>
      <c r="N84" s="56"/>
      <c r="O84" s="269"/>
    </row>
    <row r="85" spans="1:15" ht="21.75" customHeight="1">
      <c r="A85" s="378"/>
      <c r="B85" s="72" t="s">
        <v>317</v>
      </c>
      <c r="C85" s="388"/>
      <c r="D85" s="55"/>
      <c r="E85" s="27"/>
      <c r="F85" s="27"/>
      <c r="G85" s="27"/>
      <c r="H85" s="27"/>
      <c r="I85" s="27"/>
      <c r="J85" s="27"/>
      <c r="K85" s="27"/>
      <c r="L85" s="27"/>
      <c r="M85" s="27"/>
      <c r="N85" s="56"/>
      <c r="O85" s="269"/>
    </row>
    <row r="86" spans="1:15" ht="21.75" customHeight="1">
      <c r="A86" s="378"/>
      <c r="B86" s="72" t="s">
        <v>318</v>
      </c>
      <c r="C86" s="388"/>
      <c r="D86" s="55"/>
      <c r="E86" s="27"/>
      <c r="F86" s="27"/>
      <c r="G86" s="27"/>
      <c r="H86" s="27"/>
      <c r="I86" s="27"/>
      <c r="J86" s="27"/>
      <c r="K86" s="27"/>
      <c r="L86" s="27"/>
      <c r="M86" s="27"/>
      <c r="N86" s="56"/>
      <c r="O86" s="269"/>
    </row>
    <row r="87" spans="1:15" ht="21.75" customHeight="1">
      <c r="A87" s="378"/>
      <c r="B87" s="72" t="s">
        <v>319</v>
      </c>
      <c r="C87" s="388"/>
      <c r="D87" s="55"/>
      <c r="E87" s="55"/>
      <c r="F87" s="55"/>
      <c r="G87" s="55"/>
      <c r="H87" s="55"/>
      <c r="I87" s="27"/>
      <c r="J87" s="55"/>
      <c r="K87" s="55"/>
      <c r="L87" s="55"/>
      <c r="M87" s="55"/>
      <c r="N87" s="56"/>
      <c r="O87" s="269"/>
    </row>
    <row r="88" spans="1:15" ht="21.75" customHeight="1">
      <c r="A88" s="378"/>
      <c r="B88" s="72" t="s">
        <v>320</v>
      </c>
      <c r="C88" s="388"/>
      <c r="D88" s="206" t="s">
        <v>390</v>
      </c>
      <c r="E88" s="206" t="s">
        <v>390</v>
      </c>
      <c r="F88" s="206" t="s">
        <v>390</v>
      </c>
      <c r="G88" s="206" t="s">
        <v>390</v>
      </c>
      <c r="H88" s="206" t="s">
        <v>390</v>
      </c>
      <c r="I88" s="206" t="s">
        <v>390</v>
      </c>
      <c r="J88" s="206" t="s">
        <v>390</v>
      </c>
      <c r="K88" s="206" t="s">
        <v>390</v>
      </c>
      <c r="L88" s="206" t="s">
        <v>390</v>
      </c>
      <c r="M88" s="206" t="s">
        <v>390</v>
      </c>
      <c r="N88" s="56">
        <v>100</v>
      </c>
      <c r="O88" s="269">
        <v>3600</v>
      </c>
    </row>
    <row r="89" spans="1:15" ht="21.75" customHeight="1">
      <c r="A89" s="378"/>
      <c r="B89" s="72" t="s">
        <v>102</v>
      </c>
      <c r="C89" s="389"/>
      <c r="D89" s="206" t="s">
        <v>390</v>
      </c>
      <c r="E89" s="206" t="s">
        <v>390</v>
      </c>
      <c r="F89" s="206" t="s">
        <v>390</v>
      </c>
      <c r="G89" s="206" t="s">
        <v>390</v>
      </c>
      <c r="H89" s="206" t="s">
        <v>390</v>
      </c>
      <c r="I89" s="206" t="s">
        <v>390</v>
      </c>
      <c r="J89" s="206" t="s">
        <v>390</v>
      </c>
      <c r="K89" s="206" t="s">
        <v>390</v>
      </c>
      <c r="L89" s="206" t="s">
        <v>390</v>
      </c>
      <c r="M89" s="206" t="s">
        <v>390</v>
      </c>
      <c r="N89" s="58">
        <v>66</v>
      </c>
      <c r="O89" s="272">
        <f t="shared" ref="O89" si="19">SUM(O82:O88)</f>
        <v>4380</v>
      </c>
    </row>
    <row r="90" spans="1:15" ht="21.75" customHeight="1" thickBot="1">
      <c r="A90" s="379"/>
      <c r="B90" s="382" t="s">
        <v>375</v>
      </c>
      <c r="C90" s="383"/>
      <c r="D90" s="53">
        <v>78</v>
      </c>
      <c r="E90" s="53"/>
      <c r="F90" s="53">
        <v>78</v>
      </c>
      <c r="G90" s="53"/>
      <c r="H90" s="53"/>
      <c r="I90" s="53">
        <v>78</v>
      </c>
      <c r="J90" s="53"/>
      <c r="K90" s="53"/>
      <c r="L90" s="380"/>
      <c r="M90" s="381"/>
      <c r="N90" s="197">
        <v>56</v>
      </c>
      <c r="O90" s="273">
        <v>4380</v>
      </c>
    </row>
    <row r="91" spans="1:15" ht="21.75" customHeight="1">
      <c r="A91" s="377" t="s">
        <v>198</v>
      </c>
      <c r="B91" s="71" t="s">
        <v>221</v>
      </c>
      <c r="C91" s="387" t="s">
        <v>373</v>
      </c>
      <c r="D91" s="54"/>
      <c r="E91" s="192"/>
      <c r="F91" s="193"/>
      <c r="G91" s="193"/>
      <c r="H91" s="193"/>
      <c r="I91" s="215"/>
      <c r="J91" s="54"/>
      <c r="K91" s="192"/>
      <c r="L91" s="192"/>
      <c r="M91" s="192"/>
      <c r="N91" s="195"/>
      <c r="O91" s="61"/>
    </row>
    <row r="92" spans="1:15" ht="21.75" customHeight="1">
      <c r="A92" s="378"/>
      <c r="B92" s="74" t="s">
        <v>222</v>
      </c>
      <c r="C92" s="388"/>
      <c r="D92" s="55"/>
      <c r="E92" s="55"/>
      <c r="F92" s="55"/>
      <c r="G92" s="55"/>
      <c r="H92" s="55"/>
      <c r="I92" s="27"/>
      <c r="J92" s="55"/>
      <c r="K92" s="55"/>
      <c r="L92" s="55"/>
      <c r="M92" s="55"/>
      <c r="N92" s="56"/>
      <c r="O92" s="62"/>
    </row>
    <row r="93" spans="1:15" ht="21.75" customHeight="1">
      <c r="A93" s="378"/>
      <c r="B93" s="72" t="s">
        <v>223</v>
      </c>
      <c r="C93" s="388"/>
      <c r="D93" s="55"/>
      <c r="E93" s="55"/>
      <c r="F93" s="55"/>
      <c r="G93" s="55"/>
      <c r="H93" s="55"/>
      <c r="I93" s="27"/>
      <c r="J93" s="55"/>
      <c r="K93" s="55"/>
      <c r="L93" s="55"/>
      <c r="M93" s="55"/>
      <c r="N93" s="56"/>
      <c r="O93" s="62"/>
    </row>
    <row r="94" spans="1:15" ht="21.75" customHeight="1">
      <c r="A94" s="378"/>
      <c r="B94" s="72" t="s">
        <v>224</v>
      </c>
      <c r="C94" s="388"/>
      <c r="D94" s="27"/>
      <c r="E94" s="27"/>
      <c r="F94" s="27"/>
      <c r="G94" s="27"/>
      <c r="H94" s="27"/>
      <c r="I94" s="201"/>
      <c r="J94" s="27"/>
      <c r="K94" s="27"/>
      <c r="L94" s="27"/>
      <c r="M94" s="27"/>
      <c r="N94" s="56"/>
      <c r="O94" s="62"/>
    </row>
    <row r="95" spans="1:15" ht="21.75" customHeight="1">
      <c r="A95" s="378"/>
      <c r="B95" s="72" t="s">
        <v>102</v>
      </c>
      <c r="C95" s="389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8"/>
      <c r="O95" s="274"/>
    </row>
    <row r="96" spans="1:15" ht="21.75" customHeight="1" thickBot="1">
      <c r="A96" s="379"/>
      <c r="B96" s="382" t="s">
        <v>374</v>
      </c>
      <c r="C96" s="383"/>
      <c r="D96" s="53"/>
      <c r="E96" s="53"/>
      <c r="F96" s="53"/>
      <c r="G96" s="53"/>
      <c r="H96" s="53"/>
      <c r="I96" s="53"/>
      <c r="J96" s="53"/>
      <c r="K96" s="53"/>
      <c r="L96" s="390"/>
      <c r="M96" s="391"/>
      <c r="N96" s="197"/>
      <c r="O96" s="270"/>
    </row>
    <row r="97" spans="1:15" ht="21.75" customHeight="1">
      <c r="A97" s="377" t="s">
        <v>321</v>
      </c>
      <c r="B97" s="71" t="s">
        <v>199</v>
      </c>
      <c r="C97" s="387" t="s">
        <v>376</v>
      </c>
      <c r="D97" s="50">
        <v>10</v>
      </c>
      <c r="E97" s="50">
        <v>10</v>
      </c>
      <c r="F97" s="50"/>
      <c r="G97" s="50"/>
      <c r="H97" s="50"/>
      <c r="I97" s="50">
        <v>10</v>
      </c>
      <c r="J97" s="50"/>
      <c r="K97" s="50"/>
      <c r="L97" s="50">
        <v>385</v>
      </c>
      <c r="M97" s="50">
        <v>40</v>
      </c>
      <c r="N97" s="195">
        <v>100</v>
      </c>
      <c r="O97" s="271">
        <v>1050</v>
      </c>
    </row>
    <row r="98" spans="1:15" ht="21.75" customHeight="1">
      <c r="A98" s="378"/>
      <c r="B98" s="72" t="s">
        <v>306</v>
      </c>
      <c r="C98" s="388"/>
      <c r="D98" s="27">
        <v>27</v>
      </c>
      <c r="E98" s="27">
        <v>26</v>
      </c>
      <c r="F98" s="27"/>
      <c r="G98" s="27">
        <v>1</v>
      </c>
      <c r="H98" s="27"/>
      <c r="I98" s="27">
        <v>27</v>
      </c>
      <c r="J98" s="27"/>
      <c r="K98" s="27"/>
      <c r="L98" s="27">
        <v>389</v>
      </c>
      <c r="M98" s="27">
        <v>105</v>
      </c>
      <c r="N98" s="56">
        <v>7.7777777777777777</v>
      </c>
      <c r="O98" s="268">
        <v>210</v>
      </c>
    </row>
    <row r="99" spans="1:15" ht="21.75" customHeight="1">
      <c r="A99" s="378"/>
      <c r="B99" s="72" t="s">
        <v>286</v>
      </c>
      <c r="C99" s="388"/>
      <c r="D99" s="206" t="s">
        <v>390</v>
      </c>
      <c r="E99" s="206" t="s">
        <v>390</v>
      </c>
      <c r="F99" s="206" t="s">
        <v>390</v>
      </c>
      <c r="G99" s="206" t="s">
        <v>390</v>
      </c>
      <c r="H99" s="206" t="s">
        <v>390</v>
      </c>
      <c r="I99" s="206" t="s">
        <v>390</v>
      </c>
      <c r="J99" s="206" t="s">
        <v>390</v>
      </c>
      <c r="K99" s="206" t="s">
        <v>390</v>
      </c>
      <c r="L99" s="206" t="s">
        <v>390</v>
      </c>
      <c r="M99" s="206" t="s">
        <v>390</v>
      </c>
      <c r="N99" s="56">
        <v>6.4285714285714297</v>
      </c>
      <c r="O99" s="268">
        <v>90</v>
      </c>
    </row>
    <row r="100" spans="1:15" ht="21.75" customHeight="1">
      <c r="A100" s="378"/>
      <c r="B100" s="72" t="s">
        <v>307</v>
      </c>
      <c r="C100" s="388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56"/>
      <c r="O100" s="269"/>
    </row>
    <row r="101" spans="1:15" ht="21.75" customHeight="1">
      <c r="A101" s="378"/>
      <c r="B101" s="72" t="s">
        <v>102</v>
      </c>
      <c r="C101" s="389"/>
      <c r="D101" s="206" t="s">
        <v>390</v>
      </c>
      <c r="E101" s="206" t="s">
        <v>390</v>
      </c>
      <c r="F101" s="206" t="s">
        <v>390</v>
      </c>
      <c r="G101" s="206" t="s">
        <v>390</v>
      </c>
      <c r="H101" s="206" t="s">
        <v>390</v>
      </c>
      <c r="I101" s="206" t="s">
        <v>390</v>
      </c>
      <c r="J101" s="206" t="s">
        <v>390</v>
      </c>
      <c r="K101" s="206" t="s">
        <v>390</v>
      </c>
      <c r="L101" s="206" t="s">
        <v>390</v>
      </c>
      <c r="M101" s="206" t="s">
        <v>390</v>
      </c>
      <c r="N101" s="56">
        <v>26.47058823529412</v>
      </c>
      <c r="O101" s="269">
        <f t="shared" ref="O101" si="20">SUM(O97:O100)</f>
        <v>1350</v>
      </c>
    </row>
    <row r="102" spans="1:15" ht="21.75" customHeight="1" thickBot="1">
      <c r="A102" s="379"/>
      <c r="B102" s="382" t="s">
        <v>375</v>
      </c>
      <c r="C102" s="383"/>
      <c r="D102" s="53">
        <v>80</v>
      </c>
      <c r="E102" s="53">
        <v>80</v>
      </c>
      <c r="F102" s="53"/>
      <c r="G102" s="53"/>
      <c r="H102" s="53"/>
      <c r="I102" s="53">
        <v>80</v>
      </c>
      <c r="J102" s="53"/>
      <c r="K102" s="53"/>
      <c r="L102" s="380"/>
      <c r="M102" s="381"/>
      <c r="N102" s="197"/>
      <c r="O102" s="63"/>
    </row>
    <row r="103" spans="1:15" ht="21.75" customHeight="1">
      <c r="A103" s="377" t="s">
        <v>208</v>
      </c>
      <c r="B103" s="71" t="s">
        <v>200</v>
      </c>
      <c r="C103" s="387" t="s">
        <v>376</v>
      </c>
      <c r="D103" s="317" t="s">
        <v>390</v>
      </c>
      <c r="E103" s="317" t="s">
        <v>390</v>
      </c>
      <c r="F103" s="317" t="s">
        <v>390</v>
      </c>
      <c r="G103" s="317" t="s">
        <v>390</v>
      </c>
      <c r="H103" s="317" t="s">
        <v>390</v>
      </c>
      <c r="I103" s="317" t="s">
        <v>390</v>
      </c>
      <c r="J103" s="317" t="s">
        <v>390</v>
      </c>
      <c r="K103" s="317" t="s">
        <v>390</v>
      </c>
      <c r="L103" s="317" t="s">
        <v>390</v>
      </c>
      <c r="M103" s="317" t="s">
        <v>390</v>
      </c>
      <c r="N103" s="195">
        <v>25</v>
      </c>
      <c r="O103" s="271">
        <v>300</v>
      </c>
    </row>
    <row r="104" spans="1:15" ht="21.75" customHeight="1">
      <c r="A104" s="378"/>
      <c r="B104" s="74" t="s">
        <v>201</v>
      </c>
      <c r="C104" s="388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00"/>
      <c r="O104" s="268"/>
    </row>
    <row r="105" spans="1:15" ht="21.75" customHeight="1">
      <c r="A105" s="378"/>
      <c r="B105" s="74" t="s">
        <v>202</v>
      </c>
      <c r="C105" s="388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00"/>
      <c r="O105" s="268"/>
    </row>
    <row r="106" spans="1:15" ht="21.75" customHeight="1">
      <c r="A106" s="378"/>
      <c r="B106" s="72" t="s">
        <v>203</v>
      </c>
      <c r="C106" s="388"/>
      <c r="D106" s="27">
        <v>1</v>
      </c>
      <c r="E106" s="27">
        <v>1</v>
      </c>
      <c r="F106" s="27"/>
      <c r="G106" s="27"/>
      <c r="H106" s="27"/>
      <c r="I106" s="27">
        <v>1</v>
      </c>
      <c r="J106" s="27"/>
      <c r="K106" s="27"/>
      <c r="L106" s="27">
        <v>95</v>
      </c>
      <c r="M106" s="27">
        <v>1</v>
      </c>
      <c r="N106" s="56"/>
      <c r="O106" s="269"/>
    </row>
    <row r="107" spans="1:15" ht="21.75" customHeight="1">
      <c r="A107" s="378"/>
      <c r="B107" s="72" t="s">
        <v>204</v>
      </c>
      <c r="C107" s="388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56"/>
      <c r="O107" s="269"/>
    </row>
    <row r="108" spans="1:15" ht="21.75" customHeight="1">
      <c r="A108" s="378"/>
      <c r="B108" s="72" t="s">
        <v>205</v>
      </c>
      <c r="C108" s="388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56"/>
      <c r="O108" s="269"/>
    </row>
    <row r="109" spans="1:15" ht="21.75" customHeight="1">
      <c r="A109" s="378"/>
      <c r="B109" s="72" t="s">
        <v>206</v>
      </c>
      <c r="C109" s="388"/>
      <c r="D109" s="206" t="s">
        <v>390</v>
      </c>
      <c r="E109" s="206" t="s">
        <v>390</v>
      </c>
      <c r="F109" s="206" t="s">
        <v>390</v>
      </c>
      <c r="G109" s="206" t="s">
        <v>390</v>
      </c>
      <c r="H109" s="206" t="s">
        <v>390</v>
      </c>
      <c r="I109" s="206" t="s">
        <v>390</v>
      </c>
      <c r="J109" s="206" t="s">
        <v>390</v>
      </c>
      <c r="K109" s="206" t="s">
        <v>390</v>
      </c>
      <c r="L109" s="206" t="s">
        <v>390</v>
      </c>
      <c r="M109" s="206" t="s">
        <v>390</v>
      </c>
      <c r="N109" s="56"/>
      <c r="O109" s="269"/>
    </row>
    <row r="110" spans="1:15" ht="21.75" customHeight="1">
      <c r="A110" s="378"/>
      <c r="B110" s="72" t="s">
        <v>207</v>
      </c>
      <c r="C110" s="388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56"/>
      <c r="O110" s="269"/>
    </row>
    <row r="111" spans="1:15" ht="21.75" customHeight="1">
      <c r="A111" s="378"/>
      <c r="B111" s="72" t="s">
        <v>102</v>
      </c>
      <c r="C111" s="389"/>
      <c r="D111" s="206" t="s">
        <v>390</v>
      </c>
      <c r="E111" s="206" t="s">
        <v>390</v>
      </c>
      <c r="F111" s="206" t="s">
        <v>390</v>
      </c>
      <c r="G111" s="206" t="s">
        <v>390</v>
      </c>
      <c r="H111" s="206" t="s">
        <v>390</v>
      </c>
      <c r="I111" s="206" t="s">
        <v>390</v>
      </c>
      <c r="J111" s="206" t="s">
        <v>390</v>
      </c>
      <c r="K111" s="206" t="s">
        <v>390</v>
      </c>
      <c r="L111" s="206" t="s">
        <v>390</v>
      </c>
      <c r="M111" s="206" t="s">
        <v>390</v>
      </c>
      <c r="N111" s="58">
        <v>20</v>
      </c>
      <c r="O111" s="269">
        <f>SUM(O103:O110)</f>
        <v>300</v>
      </c>
    </row>
    <row r="112" spans="1:15" ht="21.75" customHeight="1" thickBot="1">
      <c r="A112" s="379"/>
      <c r="B112" s="382" t="s">
        <v>375</v>
      </c>
      <c r="C112" s="383"/>
      <c r="D112" s="53"/>
      <c r="E112" s="53"/>
      <c r="F112" s="53"/>
      <c r="G112" s="53"/>
      <c r="H112" s="53"/>
      <c r="I112" s="53"/>
      <c r="J112" s="53"/>
      <c r="K112" s="53"/>
      <c r="L112" s="380"/>
      <c r="M112" s="381"/>
      <c r="N112" s="197"/>
      <c r="O112" s="63"/>
    </row>
    <row r="113" spans="1:15" ht="21.75" customHeight="1">
      <c r="A113" s="377" t="s">
        <v>209</v>
      </c>
      <c r="B113" s="71" t="s">
        <v>314</v>
      </c>
      <c r="C113" s="387" t="s">
        <v>373</v>
      </c>
      <c r="D113" s="54">
        <v>13</v>
      </c>
      <c r="E113" s="192">
        <v>5</v>
      </c>
      <c r="F113" s="193">
        <v>8</v>
      </c>
      <c r="G113" s="193"/>
      <c r="H113" s="193"/>
      <c r="I113" s="194">
        <v>13</v>
      </c>
      <c r="J113" s="54"/>
      <c r="K113" s="192"/>
      <c r="L113" s="192">
        <v>92</v>
      </c>
      <c r="M113" s="192">
        <v>12</v>
      </c>
      <c r="N113" s="195">
        <v>92</v>
      </c>
      <c r="O113" s="263">
        <v>1200</v>
      </c>
    </row>
    <row r="114" spans="1:15" ht="21.75" customHeight="1">
      <c r="A114" s="378"/>
      <c r="B114" s="72" t="s">
        <v>102</v>
      </c>
      <c r="C114" s="389"/>
      <c r="D114" s="27">
        <f>+D113</f>
        <v>13</v>
      </c>
      <c r="E114" s="27">
        <f t="shared" ref="E114:O114" si="21">+E113</f>
        <v>5</v>
      </c>
      <c r="F114" s="27">
        <f t="shared" si="21"/>
        <v>8</v>
      </c>
      <c r="G114" s="27"/>
      <c r="H114" s="27"/>
      <c r="I114" s="27">
        <f t="shared" si="21"/>
        <v>13</v>
      </c>
      <c r="J114" s="27"/>
      <c r="K114" s="27"/>
      <c r="L114" s="27">
        <v>92</v>
      </c>
      <c r="M114" s="27">
        <f t="shared" si="21"/>
        <v>12</v>
      </c>
      <c r="N114" s="58">
        <v>92</v>
      </c>
      <c r="O114" s="272">
        <f t="shared" si="21"/>
        <v>1200</v>
      </c>
    </row>
    <row r="115" spans="1:15" ht="21.75" customHeight="1" thickBot="1">
      <c r="A115" s="379"/>
      <c r="B115" s="382" t="s">
        <v>374</v>
      </c>
      <c r="C115" s="383"/>
      <c r="D115" s="53">
        <v>14</v>
      </c>
      <c r="E115" s="53">
        <v>8</v>
      </c>
      <c r="F115" s="53">
        <v>4</v>
      </c>
      <c r="G115" s="53"/>
      <c r="H115" s="53"/>
      <c r="I115" s="53">
        <v>12</v>
      </c>
      <c r="J115" s="53"/>
      <c r="K115" s="53">
        <v>2</v>
      </c>
      <c r="L115" s="385"/>
      <c r="M115" s="386"/>
      <c r="N115" s="197"/>
      <c r="O115" s="273"/>
    </row>
    <row r="116" spans="1:15">
      <c r="A116" s="2" t="s">
        <v>385</v>
      </c>
    </row>
  </sheetData>
  <mergeCells count="82">
    <mergeCell ref="L50:M50"/>
    <mergeCell ref="L81:M81"/>
    <mergeCell ref="L90:M90"/>
    <mergeCell ref="L96:M96"/>
    <mergeCell ref="L102:M102"/>
    <mergeCell ref="L28:M28"/>
    <mergeCell ref="L32:M32"/>
    <mergeCell ref="L37:M37"/>
    <mergeCell ref="L42:M42"/>
    <mergeCell ref="L45:M45"/>
    <mergeCell ref="L18:M18"/>
    <mergeCell ref="L20:M20"/>
    <mergeCell ref="L22:M22"/>
    <mergeCell ref="L24:M24"/>
    <mergeCell ref="L26:M26"/>
    <mergeCell ref="L8:M8"/>
    <mergeCell ref="L10:M10"/>
    <mergeCell ref="L12:M12"/>
    <mergeCell ref="L14:M14"/>
    <mergeCell ref="L16:M16"/>
    <mergeCell ref="A15:A28"/>
    <mergeCell ref="B15:B16"/>
    <mergeCell ref="B17:B18"/>
    <mergeCell ref="B19:B20"/>
    <mergeCell ref="B21:B22"/>
    <mergeCell ref="B23:B24"/>
    <mergeCell ref="B25:B26"/>
    <mergeCell ref="B27:B28"/>
    <mergeCell ref="E3:I3"/>
    <mergeCell ref="A7:B8"/>
    <mergeCell ref="A9:B10"/>
    <mergeCell ref="A11:B12"/>
    <mergeCell ref="A13:B14"/>
    <mergeCell ref="A2:A6"/>
    <mergeCell ref="E2:K2"/>
    <mergeCell ref="A29:A32"/>
    <mergeCell ref="A33:A37"/>
    <mergeCell ref="A38:A42"/>
    <mergeCell ref="B37:C3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A61:A71"/>
    <mergeCell ref="B42:C42"/>
    <mergeCell ref="L60:M60"/>
    <mergeCell ref="L71:M71"/>
    <mergeCell ref="L76:M76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L115:M115"/>
    <mergeCell ref="B96:C96"/>
    <mergeCell ref="B115:C115"/>
    <mergeCell ref="B112:C112"/>
    <mergeCell ref="B102:C102"/>
    <mergeCell ref="C97:C101"/>
    <mergeCell ref="C103:C111"/>
    <mergeCell ref="A91:A96"/>
    <mergeCell ref="A97:A102"/>
    <mergeCell ref="A72:A76"/>
    <mergeCell ref="A77:A81"/>
    <mergeCell ref="L112:M112"/>
    <mergeCell ref="B81:C81"/>
    <mergeCell ref="B90:C90"/>
    <mergeCell ref="B76:C76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4" firstPageNumber="67" fitToHeight="4" pageOrder="overThenDown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6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4"/>
  <sheetViews>
    <sheetView view="pageBreakPreview" zoomScale="70" zoomScaleNormal="85" zoomScaleSheetLayoutView="70" workbookViewId="0">
      <pane xSplit="3" ySplit="6" topLeftCell="D7" activePane="bottomRight" state="frozen"/>
      <selection activeCell="D89" sqref="D89"/>
      <selection pane="topRight" activeCell="D89" sqref="D89"/>
      <selection pane="bottomLeft" activeCell="D89" sqref="D89"/>
      <selection pane="bottomRight" activeCell="K24" sqref="K24"/>
    </sheetView>
  </sheetViews>
  <sheetFormatPr defaultColWidth="10.625" defaultRowHeight="14.25"/>
  <cols>
    <col min="1" max="1" width="4.125" style="1" customWidth="1"/>
    <col min="2" max="2" width="13" style="1" customWidth="1"/>
    <col min="3" max="3" width="10.875" style="1" customWidth="1"/>
    <col min="4" max="4" width="9.5" style="1" customWidth="1"/>
    <col min="5" max="9" width="8.625" style="1" customWidth="1"/>
    <col min="10" max="10" width="10.5" style="1" bestFit="1" customWidth="1"/>
    <col min="11" max="11" width="8.625" style="229" customWidth="1"/>
    <col min="12" max="16384" width="10.625" style="1"/>
  </cols>
  <sheetData>
    <row r="1" spans="1:11" ht="27.75" customHeight="1" thickBot="1">
      <c r="A1" s="239" t="s">
        <v>119</v>
      </c>
      <c r="B1" s="33"/>
      <c r="C1" s="5"/>
      <c r="D1" s="5"/>
      <c r="E1" s="5"/>
      <c r="F1" s="5"/>
      <c r="G1" s="5"/>
      <c r="H1" s="5"/>
      <c r="I1" s="5" t="s">
        <v>0</v>
      </c>
      <c r="K1" s="225"/>
    </row>
    <row r="2" spans="1:11" ht="27.75" customHeight="1">
      <c r="A2" s="405" t="s">
        <v>97</v>
      </c>
      <c r="B2" s="9"/>
      <c r="C2" s="8"/>
      <c r="D2" s="9"/>
      <c r="E2" s="429" t="s">
        <v>120</v>
      </c>
      <c r="F2" s="430"/>
      <c r="G2" s="431"/>
      <c r="H2" s="10"/>
      <c r="I2" s="23"/>
      <c r="J2" s="133"/>
      <c r="K2" s="222" t="s">
        <v>159</v>
      </c>
    </row>
    <row r="3" spans="1:11" ht="27.75" customHeight="1">
      <c r="A3" s="427"/>
      <c r="B3" s="12"/>
      <c r="C3" s="25"/>
      <c r="D3" s="24" t="s">
        <v>64</v>
      </c>
      <c r="E3" s="433" t="s">
        <v>117</v>
      </c>
      <c r="F3" s="434"/>
      <c r="G3" s="13"/>
      <c r="H3" s="14" t="s">
        <v>2</v>
      </c>
      <c r="I3" s="16" t="s">
        <v>160</v>
      </c>
      <c r="J3" s="68" t="s">
        <v>161</v>
      </c>
      <c r="K3" s="223" t="s">
        <v>73</v>
      </c>
    </row>
    <row r="4" spans="1:11" ht="27.75" customHeight="1">
      <c r="A4" s="427"/>
      <c r="B4" s="17" t="s">
        <v>4</v>
      </c>
      <c r="C4" s="30" t="s">
        <v>96</v>
      </c>
      <c r="D4" s="16" t="s">
        <v>78</v>
      </c>
      <c r="E4" s="16" t="s">
        <v>16</v>
      </c>
      <c r="F4" s="19" t="s">
        <v>7</v>
      </c>
      <c r="G4" s="17" t="s">
        <v>8</v>
      </c>
      <c r="H4" s="16" t="s">
        <v>9</v>
      </c>
      <c r="I4" s="12"/>
      <c r="J4" s="134" t="s">
        <v>3</v>
      </c>
      <c r="K4" s="223" t="s">
        <v>74</v>
      </c>
    </row>
    <row r="5" spans="1:11" ht="27.75" customHeight="1">
      <c r="A5" s="427"/>
      <c r="B5" s="12"/>
      <c r="C5" s="25"/>
      <c r="D5" s="20" t="s">
        <v>81</v>
      </c>
      <c r="E5" s="16" t="s">
        <v>17</v>
      </c>
      <c r="F5" s="21"/>
      <c r="G5" s="20" t="s">
        <v>81</v>
      </c>
      <c r="H5" s="20" t="s">
        <v>81</v>
      </c>
      <c r="I5" s="20" t="s">
        <v>81</v>
      </c>
      <c r="J5" s="135" t="s">
        <v>162</v>
      </c>
      <c r="K5" s="223" t="s">
        <v>75</v>
      </c>
    </row>
    <row r="6" spans="1:11" ht="27.75" customHeight="1" thickBot="1">
      <c r="A6" s="428"/>
      <c r="B6" s="22"/>
      <c r="C6" s="25"/>
      <c r="D6" s="17" t="s">
        <v>12</v>
      </c>
      <c r="E6" s="16" t="s">
        <v>12</v>
      </c>
      <c r="F6" s="137" t="s">
        <v>12</v>
      </c>
      <c r="G6" s="17" t="s">
        <v>12</v>
      </c>
      <c r="H6" s="17" t="s">
        <v>14</v>
      </c>
      <c r="I6" s="17" t="s">
        <v>15</v>
      </c>
      <c r="J6" s="142" t="s">
        <v>13</v>
      </c>
      <c r="K6" s="224" t="s">
        <v>84</v>
      </c>
    </row>
    <row r="7" spans="1:11" ht="27.75" customHeight="1">
      <c r="A7" s="438" t="s">
        <v>218</v>
      </c>
      <c r="B7" s="439"/>
      <c r="C7" s="138" t="s">
        <v>377</v>
      </c>
      <c r="D7" s="317" t="s">
        <v>392</v>
      </c>
      <c r="E7" s="317" t="s">
        <v>392</v>
      </c>
      <c r="F7" s="317" t="s">
        <v>392</v>
      </c>
      <c r="G7" s="332" t="s">
        <v>392</v>
      </c>
      <c r="H7" s="202" t="s">
        <v>392</v>
      </c>
      <c r="I7" s="333" t="s">
        <v>392</v>
      </c>
      <c r="J7" s="330" t="s">
        <v>392</v>
      </c>
      <c r="K7" s="266">
        <f>SUM(K10,K13)</f>
        <v>75</v>
      </c>
    </row>
    <row r="8" spans="1:11" ht="27.75" customHeight="1" thickBot="1">
      <c r="A8" s="440"/>
      <c r="B8" s="441"/>
      <c r="C8" s="141" t="s">
        <v>374</v>
      </c>
      <c r="D8" s="157">
        <f t="shared" ref="D8:G8" si="0" xml:space="preserve"> SUM(D11,D14)</f>
        <v>1.4</v>
      </c>
      <c r="E8" s="157">
        <f t="shared" si="0"/>
        <v>0.4</v>
      </c>
      <c r="F8" s="157">
        <f t="shared" si="0"/>
        <v>0.4</v>
      </c>
      <c r="G8" s="157">
        <f t="shared" si="0"/>
        <v>1</v>
      </c>
      <c r="H8" s="432"/>
      <c r="I8" s="432"/>
      <c r="J8" s="267"/>
      <c r="K8" s="187"/>
    </row>
    <row r="9" spans="1:11" ht="21.75" customHeight="1">
      <c r="A9" s="435" t="s">
        <v>381</v>
      </c>
      <c r="B9" s="71" t="s">
        <v>187</v>
      </c>
      <c r="C9" s="387" t="s">
        <v>376</v>
      </c>
      <c r="D9" s="317" t="s">
        <v>392</v>
      </c>
      <c r="E9" s="317" t="s">
        <v>392</v>
      </c>
      <c r="F9" s="317" t="s">
        <v>392</v>
      </c>
      <c r="G9" s="317" t="s">
        <v>392</v>
      </c>
      <c r="H9" s="317" t="s">
        <v>392</v>
      </c>
      <c r="I9" s="333" t="s">
        <v>392</v>
      </c>
      <c r="J9" s="334" t="s">
        <v>392</v>
      </c>
      <c r="K9" s="226">
        <v>75</v>
      </c>
    </row>
    <row r="10" spans="1:11" ht="21.75" customHeight="1">
      <c r="A10" s="436"/>
      <c r="B10" s="72" t="s">
        <v>102</v>
      </c>
      <c r="C10" s="426"/>
      <c r="D10" s="206" t="s">
        <v>392</v>
      </c>
      <c r="E10" s="206" t="s">
        <v>392</v>
      </c>
      <c r="F10" s="206" t="s">
        <v>392</v>
      </c>
      <c r="G10" s="206" t="s">
        <v>392</v>
      </c>
      <c r="H10" s="206" t="s">
        <v>392</v>
      </c>
      <c r="I10" s="335" t="s">
        <v>392</v>
      </c>
      <c r="J10" s="336" t="s">
        <v>392</v>
      </c>
      <c r="K10" s="282">
        <f>SUM(K9:K9)</f>
        <v>75</v>
      </c>
    </row>
    <row r="11" spans="1:11" ht="21.75" customHeight="1" thickBot="1">
      <c r="A11" s="437"/>
      <c r="B11" s="382" t="s">
        <v>375</v>
      </c>
      <c r="C11" s="442"/>
      <c r="D11" s="53">
        <v>0.4</v>
      </c>
      <c r="E11" s="53">
        <v>0.4</v>
      </c>
      <c r="F11" s="53">
        <v>0.4</v>
      </c>
      <c r="G11" s="53"/>
      <c r="H11" s="432"/>
      <c r="I11" s="432"/>
      <c r="J11" s="214"/>
      <c r="K11" s="284"/>
    </row>
    <row r="12" spans="1:11" ht="21.75" customHeight="1">
      <c r="A12" s="435" t="s">
        <v>382</v>
      </c>
      <c r="B12" s="71" t="s">
        <v>383</v>
      </c>
      <c r="C12" s="387" t="s">
        <v>376</v>
      </c>
      <c r="D12" s="317" t="s">
        <v>392</v>
      </c>
      <c r="E12" s="317" t="s">
        <v>392</v>
      </c>
      <c r="F12" s="317" t="s">
        <v>392</v>
      </c>
      <c r="G12" s="317" t="s">
        <v>392</v>
      </c>
      <c r="H12" s="317" t="s">
        <v>392</v>
      </c>
      <c r="I12" s="333" t="s">
        <v>392</v>
      </c>
      <c r="J12" s="195"/>
      <c r="K12" s="226"/>
    </row>
    <row r="13" spans="1:11" ht="21.75" customHeight="1">
      <c r="A13" s="436"/>
      <c r="B13" s="72" t="s">
        <v>102</v>
      </c>
      <c r="C13" s="426"/>
      <c r="D13" s="206" t="s">
        <v>392</v>
      </c>
      <c r="E13" s="206" t="s">
        <v>392</v>
      </c>
      <c r="F13" s="206" t="s">
        <v>392</v>
      </c>
      <c r="G13" s="206" t="s">
        <v>392</v>
      </c>
      <c r="H13" s="206" t="s">
        <v>392</v>
      </c>
      <c r="I13" s="335" t="s">
        <v>392</v>
      </c>
      <c r="J13" s="56"/>
      <c r="K13" s="282"/>
    </row>
    <row r="14" spans="1:11" ht="21.75" customHeight="1" thickBot="1">
      <c r="A14" s="437"/>
      <c r="B14" s="382" t="s">
        <v>375</v>
      </c>
      <c r="C14" s="442"/>
      <c r="D14" s="53">
        <v>1</v>
      </c>
      <c r="E14" s="53"/>
      <c r="F14" s="53"/>
      <c r="G14" s="53">
        <v>1</v>
      </c>
      <c r="H14" s="432"/>
      <c r="I14" s="432"/>
      <c r="J14" s="214"/>
      <c r="K14" s="284"/>
    </row>
    <row r="15" spans="1:11">
      <c r="A15" s="424" t="s">
        <v>387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</row>
    <row r="16" spans="1:11" ht="17.25">
      <c r="D16" s="35"/>
      <c r="E16" s="35"/>
      <c r="F16" s="35"/>
      <c r="G16" s="35"/>
      <c r="H16" s="36"/>
      <c r="I16" s="38"/>
      <c r="J16" s="41"/>
      <c r="K16" s="227"/>
    </row>
    <row r="17" spans="4:11" ht="17.25">
      <c r="D17" s="35"/>
      <c r="E17" s="35"/>
      <c r="F17" s="35"/>
      <c r="G17" s="35"/>
      <c r="H17" s="36"/>
      <c r="I17" s="38"/>
      <c r="J17" s="41"/>
      <c r="K17" s="227"/>
    </row>
    <row r="18" spans="4:11" ht="17.25">
      <c r="D18" s="35"/>
      <c r="E18" s="35"/>
      <c r="F18" s="35"/>
      <c r="G18" s="35"/>
      <c r="H18" s="36"/>
      <c r="I18" s="38"/>
      <c r="J18" s="41"/>
      <c r="K18" s="227"/>
    </row>
    <row r="19" spans="4:11" ht="17.25">
      <c r="D19" s="35"/>
      <c r="E19" s="35"/>
      <c r="F19" s="35"/>
      <c r="G19" s="35"/>
      <c r="H19" s="36"/>
      <c r="I19" s="38"/>
      <c r="J19" s="41"/>
      <c r="K19" s="227"/>
    </row>
    <row r="20" spans="4:11" ht="17.25">
      <c r="D20" s="35"/>
      <c r="E20" s="35"/>
      <c r="F20" s="35"/>
      <c r="G20" s="35"/>
      <c r="H20" s="36"/>
      <c r="I20" s="38"/>
      <c r="J20" s="41"/>
      <c r="K20" s="227"/>
    </row>
    <row r="21" spans="4:11" ht="17.25">
      <c r="D21" s="35"/>
      <c r="E21" s="35"/>
      <c r="F21" s="35"/>
      <c r="G21" s="35"/>
      <c r="H21" s="36"/>
      <c r="I21" s="38"/>
      <c r="J21" s="41"/>
      <c r="K21" s="227"/>
    </row>
    <row r="22" spans="4:11" ht="17.25">
      <c r="D22" s="35"/>
      <c r="E22" s="35"/>
      <c r="F22" s="35"/>
      <c r="G22" s="35"/>
      <c r="H22" s="36"/>
      <c r="I22" s="38"/>
      <c r="J22" s="41"/>
      <c r="K22" s="227"/>
    </row>
    <row r="23" spans="4:11" ht="17.25">
      <c r="D23" s="35"/>
      <c r="E23" s="35"/>
      <c r="F23" s="35"/>
      <c r="G23" s="35"/>
      <c r="H23" s="36"/>
      <c r="I23" s="38"/>
      <c r="J23" s="41"/>
      <c r="K23" s="227"/>
    </row>
    <row r="24" spans="4:11" ht="17.25">
      <c r="D24" s="35"/>
      <c r="E24" s="35"/>
      <c r="F24" s="35"/>
      <c r="G24" s="35"/>
      <c r="H24" s="36"/>
      <c r="I24" s="38"/>
      <c r="J24" s="41"/>
      <c r="K24" s="227"/>
    </row>
    <row r="25" spans="4:11" ht="17.25">
      <c r="D25" s="35"/>
      <c r="E25" s="35"/>
      <c r="F25" s="35"/>
      <c r="G25" s="35"/>
      <c r="H25" s="36"/>
      <c r="I25" s="38"/>
      <c r="J25" s="41"/>
      <c r="K25" s="227"/>
    </row>
    <row r="26" spans="4:11" ht="17.25">
      <c r="D26" s="35"/>
      <c r="E26" s="35"/>
      <c r="F26" s="35"/>
      <c r="G26" s="35"/>
      <c r="H26" s="36"/>
      <c r="I26" s="38"/>
      <c r="J26" s="41"/>
      <c r="K26" s="227"/>
    </row>
    <row r="27" spans="4:11" ht="17.25">
      <c r="D27" s="35"/>
      <c r="E27" s="35"/>
      <c r="F27" s="35"/>
      <c r="G27" s="35"/>
      <c r="H27" s="36"/>
      <c r="I27" s="38"/>
      <c r="J27" s="41"/>
      <c r="K27" s="227"/>
    </row>
    <row r="28" spans="4:11" ht="17.25">
      <c r="D28" s="35"/>
      <c r="E28" s="35"/>
      <c r="F28" s="35"/>
      <c r="G28" s="35"/>
      <c r="H28" s="36"/>
      <c r="I28" s="38"/>
      <c r="J28" s="41"/>
      <c r="K28" s="227"/>
    </row>
    <row r="29" spans="4:11" ht="17.25">
      <c r="D29" s="35"/>
      <c r="E29" s="35"/>
      <c r="F29" s="35"/>
      <c r="G29" s="35"/>
      <c r="H29" s="36"/>
      <c r="I29" s="38"/>
      <c r="J29" s="41"/>
      <c r="K29" s="227"/>
    </row>
    <row r="30" spans="4:11" ht="17.25">
      <c r="D30" s="35"/>
      <c r="E30" s="35"/>
      <c r="F30" s="35"/>
      <c r="G30" s="35"/>
      <c r="H30" s="36"/>
      <c r="I30" s="38"/>
      <c r="J30" s="41"/>
      <c r="K30" s="227"/>
    </row>
    <row r="31" spans="4:11" ht="17.25">
      <c r="D31" s="35"/>
      <c r="E31" s="35"/>
      <c r="F31" s="35"/>
      <c r="G31" s="35"/>
      <c r="H31" s="36"/>
      <c r="I31" s="38"/>
      <c r="J31" s="41"/>
      <c r="K31" s="227"/>
    </row>
    <row r="32" spans="4:11" ht="17.25">
      <c r="D32" s="35"/>
      <c r="E32" s="35"/>
      <c r="F32" s="35"/>
      <c r="G32" s="35"/>
      <c r="H32" s="36"/>
      <c r="I32" s="38"/>
      <c r="J32" s="41"/>
      <c r="K32" s="227"/>
    </row>
    <row r="33" spans="4:11" ht="17.25">
      <c r="D33" s="35"/>
      <c r="E33" s="35"/>
      <c r="F33" s="35"/>
      <c r="G33" s="35"/>
      <c r="H33" s="36"/>
      <c r="I33" s="38"/>
      <c r="J33" s="41"/>
      <c r="K33" s="227"/>
    </row>
    <row r="34" spans="4:11">
      <c r="D34" s="4"/>
      <c r="E34" s="4"/>
      <c r="F34" s="4"/>
      <c r="G34" s="4"/>
      <c r="H34" s="4"/>
      <c r="I34" s="4"/>
      <c r="J34" s="4"/>
      <c r="K34" s="228"/>
    </row>
  </sheetData>
  <mergeCells count="14">
    <mergeCell ref="A15:K15"/>
    <mergeCell ref="C9:C10"/>
    <mergeCell ref="A2:A6"/>
    <mergeCell ref="E2:G2"/>
    <mergeCell ref="H11:I11"/>
    <mergeCell ref="H8:I8"/>
    <mergeCell ref="E3:F3"/>
    <mergeCell ref="A9:A11"/>
    <mergeCell ref="A7:B8"/>
    <mergeCell ref="B11:C11"/>
    <mergeCell ref="A12:A14"/>
    <mergeCell ref="C12:C13"/>
    <mergeCell ref="B14:C14"/>
    <mergeCell ref="H14:I14"/>
  </mergeCells>
  <phoneticPr fontId="3"/>
  <pageMargins left="0.6692913385826772" right="0.55118110236220474" top="0.6692913385826772" bottom="0.62992125984251968" header="0.19685039370078741" footer="0.23622047244094491"/>
  <pageSetup paperSize="9" scale="78" firstPageNumber="69" fitToHeight="4" pageOrder="overThenDown" orientation="portrait" useFirstPageNumber="1" r:id="rId1"/>
  <headerFooter scaleWithDoc="0" alignWithMargins="0">
    <oddFooter>&amp;C&amp;"ＭＳ Ｐゴシック,標準"&amp;11-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82"/>
  <sheetViews>
    <sheetView view="pageBreakPreview" zoomScale="55" zoomScaleNormal="75" zoomScaleSheetLayoutView="55" workbookViewId="0">
      <pane xSplit="4" ySplit="10" topLeftCell="E11" activePane="bottomRight" state="frozen"/>
      <selection activeCell="D89" sqref="D89"/>
      <selection pane="topRight" activeCell="D89" sqref="D89"/>
      <selection pane="bottomLeft" activeCell="D89" sqref="D89"/>
      <selection pane="bottomRight" activeCell="I90" sqref="I90"/>
    </sheetView>
  </sheetViews>
  <sheetFormatPr defaultColWidth="10.625" defaultRowHeight="14.25"/>
  <cols>
    <col min="1" max="1" width="3.625" style="1" customWidth="1"/>
    <col min="2" max="2" width="13.375" style="219" customWidth="1"/>
    <col min="3" max="3" width="12.875" style="219" customWidth="1"/>
    <col min="4" max="4" width="12.25" style="1" bestFit="1" customWidth="1"/>
    <col min="5" max="7" width="8.25" style="1" customWidth="1"/>
    <col min="8" max="10" width="7.75" style="1" customWidth="1"/>
    <col min="11" max="11" width="7.125" style="1" customWidth="1"/>
    <col min="12" max="14" width="6.625" style="1" customWidth="1"/>
    <col min="15" max="17" width="7.375" style="1" customWidth="1"/>
    <col min="18" max="20" width="6.875" style="1" customWidth="1"/>
    <col min="21" max="23" width="6.375" style="1" customWidth="1"/>
    <col min="24" max="24" width="20.625" style="1" customWidth="1"/>
    <col min="25" max="25" width="18.125" style="1" customWidth="1"/>
    <col min="26" max="30" width="13.625" style="1" customWidth="1"/>
    <col min="31" max="40" width="4.625" style="1" customWidth="1"/>
    <col min="41" max="16384" width="10.625" style="1"/>
  </cols>
  <sheetData>
    <row r="1" spans="1:25" s="244" customFormat="1" ht="30" customHeight="1" thickBot="1">
      <c r="A1" s="239" t="s">
        <v>122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 t="s">
        <v>0</v>
      </c>
      <c r="T1" s="240"/>
      <c r="U1" s="241"/>
      <c r="V1" s="241"/>
      <c r="W1" s="242"/>
      <c r="X1" s="243"/>
      <c r="Y1" s="241"/>
    </row>
    <row r="2" spans="1:25" ht="18.75" customHeight="1">
      <c r="A2" s="462" t="s">
        <v>97</v>
      </c>
      <c r="B2" s="64"/>
      <c r="C2" s="64"/>
      <c r="D2" s="64"/>
      <c r="E2" s="451" t="s">
        <v>139</v>
      </c>
      <c r="F2" s="452"/>
      <c r="G2" s="453"/>
      <c r="H2" s="468" t="s">
        <v>132</v>
      </c>
      <c r="I2" s="469"/>
      <c r="J2" s="469"/>
      <c r="K2" s="125"/>
      <c r="L2" s="468" t="s">
        <v>68</v>
      </c>
      <c r="M2" s="469"/>
      <c r="N2" s="470"/>
      <c r="O2" s="471" t="s">
        <v>85</v>
      </c>
      <c r="P2" s="469"/>
      <c r="Q2" s="469"/>
      <c r="R2" s="469"/>
      <c r="S2" s="472" t="s">
        <v>128</v>
      </c>
      <c r="T2" s="453"/>
      <c r="U2" s="465" t="s">
        <v>55</v>
      </c>
      <c r="V2" s="466"/>
      <c r="W2" s="467"/>
      <c r="X2" s="39"/>
      <c r="Y2" s="4"/>
    </row>
    <row r="3" spans="1:25" ht="18.75" customHeight="1">
      <c r="A3" s="463"/>
      <c r="B3" s="65"/>
      <c r="C3" s="65"/>
      <c r="D3" s="65" t="s">
        <v>18</v>
      </c>
      <c r="E3" s="454"/>
      <c r="F3" s="455"/>
      <c r="G3" s="456"/>
      <c r="H3" s="100"/>
      <c r="I3" s="65"/>
      <c r="J3" s="65"/>
      <c r="K3" s="108" t="s">
        <v>123</v>
      </c>
      <c r="L3" s="231"/>
      <c r="M3" s="102"/>
      <c r="N3" s="100"/>
      <c r="O3" s="473" t="s">
        <v>86</v>
      </c>
      <c r="P3" s="474"/>
      <c r="Q3" s="475"/>
      <c r="R3" s="65" t="s">
        <v>21</v>
      </c>
      <c r="S3" s="454"/>
      <c r="T3" s="456"/>
      <c r="U3" s="120" t="s">
        <v>137</v>
      </c>
      <c r="V3" s="78"/>
      <c r="W3" s="104"/>
      <c r="X3" s="39"/>
      <c r="Y3" s="4"/>
    </row>
    <row r="4" spans="1:25" ht="18.75" customHeight="1">
      <c r="A4" s="463"/>
      <c r="B4" s="65"/>
      <c r="C4" s="65"/>
      <c r="D4" s="65" t="s">
        <v>0</v>
      </c>
      <c r="E4" s="105"/>
      <c r="F4" s="65"/>
      <c r="G4" s="103"/>
      <c r="H4" s="100" t="s">
        <v>19</v>
      </c>
      <c r="I4" s="65" t="s">
        <v>20</v>
      </c>
      <c r="J4" s="65" t="s">
        <v>21</v>
      </c>
      <c r="K4" s="108" t="s">
        <v>124</v>
      </c>
      <c r="L4" s="481" t="s">
        <v>71</v>
      </c>
      <c r="M4" s="483" t="s">
        <v>69</v>
      </c>
      <c r="N4" s="484"/>
      <c r="O4" s="476"/>
      <c r="P4" s="477"/>
      <c r="Q4" s="478"/>
      <c r="R4" s="65" t="s">
        <v>31</v>
      </c>
      <c r="S4" s="65" t="s">
        <v>22</v>
      </c>
      <c r="T4" s="65" t="s">
        <v>23</v>
      </c>
      <c r="U4" s="108" t="s">
        <v>87</v>
      </c>
      <c r="V4" s="109" t="s">
        <v>88</v>
      </c>
      <c r="W4" s="110" t="s">
        <v>53</v>
      </c>
      <c r="X4" s="39"/>
      <c r="Y4" s="4"/>
    </row>
    <row r="5" spans="1:25" ht="18.75" customHeight="1">
      <c r="A5" s="463"/>
      <c r="B5" s="65"/>
      <c r="C5" s="65"/>
      <c r="D5" s="65" t="s">
        <v>25</v>
      </c>
      <c r="E5" s="105" t="s">
        <v>26</v>
      </c>
      <c r="F5" s="65" t="s">
        <v>27</v>
      </c>
      <c r="G5" s="101" t="s">
        <v>28</v>
      </c>
      <c r="H5" s="100" t="s">
        <v>29</v>
      </c>
      <c r="I5" s="65" t="s">
        <v>30</v>
      </c>
      <c r="J5" s="65" t="s">
        <v>31</v>
      </c>
      <c r="K5" s="108" t="s">
        <v>125</v>
      </c>
      <c r="L5" s="482"/>
      <c r="M5" s="111"/>
      <c r="N5" s="112"/>
      <c r="O5" s="65"/>
      <c r="P5" s="113"/>
      <c r="Q5" s="65"/>
      <c r="R5" s="65" t="s">
        <v>34</v>
      </c>
      <c r="S5" s="65" t="s">
        <v>138</v>
      </c>
      <c r="T5" s="65" t="s">
        <v>66</v>
      </c>
      <c r="U5" s="108" t="s">
        <v>89</v>
      </c>
      <c r="V5" s="109" t="s">
        <v>90</v>
      </c>
      <c r="W5" s="110"/>
      <c r="X5" s="39"/>
      <c r="Y5" s="4"/>
    </row>
    <row r="6" spans="1:25" ht="18.75" customHeight="1">
      <c r="A6" s="463"/>
      <c r="B6" s="65" t="s">
        <v>4</v>
      </c>
      <c r="C6" s="65" t="s">
        <v>112</v>
      </c>
      <c r="D6" s="65" t="s">
        <v>0</v>
      </c>
      <c r="E6" s="105"/>
      <c r="F6" s="65" t="s">
        <v>32</v>
      </c>
      <c r="G6" s="101" t="s">
        <v>32</v>
      </c>
      <c r="H6" s="100" t="s">
        <v>33</v>
      </c>
      <c r="I6" s="65" t="s">
        <v>20</v>
      </c>
      <c r="J6" s="65" t="s">
        <v>34</v>
      </c>
      <c r="K6" s="108" t="s">
        <v>126</v>
      </c>
      <c r="L6" s="482"/>
      <c r="M6" s="485" t="s">
        <v>70</v>
      </c>
      <c r="N6" s="479" t="s">
        <v>72</v>
      </c>
      <c r="O6" s="65" t="s">
        <v>24</v>
      </c>
      <c r="P6" s="114" t="s">
        <v>51</v>
      </c>
      <c r="Q6" s="65" t="s">
        <v>1</v>
      </c>
      <c r="R6" s="479" t="s">
        <v>67</v>
      </c>
      <c r="S6" s="65" t="s">
        <v>91</v>
      </c>
      <c r="T6" s="65" t="s">
        <v>91</v>
      </c>
      <c r="U6" s="108" t="s">
        <v>92</v>
      </c>
      <c r="V6" s="109" t="s">
        <v>93</v>
      </c>
      <c r="W6" s="110" t="s">
        <v>54</v>
      </c>
      <c r="X6" s="189"/>
      <c r="Y6" s="4"/>
    </row>
    <row r="7" spans="1:25" ht="18.75" customHeight="1">
      <c r="A7" s="463"/>
      <c r="B7" s="65"/>
      <c r="C7" s="65"/>
      <c r="D7" s="65" t="s">
        <v>0</v>
      </c>
      <c r="E7" s="105"/>
      <c r="F7" s="65" t="s">
        <v>28</v>
      </c>
      <c r="G7" s="101" t="s">
        <v>35</v>
      </c>
      <c r="H7" s="100" t="s">
        <v>36</v>
      </c>
      <c r="I7" s="65" t="s">
        <v>37</v>
      </c>
      <c r="J7" s="65"/>
      <c r="K7" s="108" t="s">
        <v>127</v>
      </c>
      <c r="L7" s="482"/>
      <c r="M7" s="484"/>
      <c r="N7" s="480"/>
      <c r="O7" s="65" t="s">
        <v>38</v>
      </c>
      <c r="P7" s="65" t="s">
        <v>113</v>
      </c>
      <c r="Q7" s="65" t="s">
        <v>39</v>
      </c>
      <c r="R7" s="480"/>
      <c r="S7" s="65" t="s">
        <v>65</v>
      </c>
      <c r="T7" s="65" t="s">
        <v>65</v>
      </c>
      <c r="U7" s="108"/>
      <c r="V7" s="109" t="s">
        <v>94</v>
      </c>
      <c r="W7" s="110"/>
      <c r="X7" s="39"/>
      <c r="Y7" s="4"/>
    </row>
    <row r="8" spans="1:25" ht="18.75" customHeight="1">
      <c r="A8" s="463"/>
      <c r="B8" s="65"/>
      <c r="C8" s="65"/>
      <c r="D8" s="65" t="s">
        <v>0</v>
      </c>
      <c r="E8" s="105" t="s">
        <v>40</v>
      </c>
      <c r="F8" s="65" t="s">
        <v>40</v>
      </c>
      <c r="G8" s="101" t="s">
        <v>40</v>
      </c>
      <c r="H8" s="100"/>
      <c r="I8" s="65"/>
      <c r="J8" s="65"/>
      <c r="K8" s="108"/>
      <c r="L8" s="482"/>
      <c r="M8" s="484"/>
      <c r="N8" s="480"/>
      <c r="O8" s="65" t="s">
        <v>41</v>
      </c>
      <c r="P8" s="65" t="s">
        <v>114</v>
      </c>
      <c r="Q8" s="65" t="s">
        <v>41</v>
      </c>
      <c r="R8" s="480"/>
      <c r="S8" s="65" t="s">
        <v>0</v>
      </c>
      <c r="T8" s="65"/>
      <c r="U8" s="108"/>
      <c r="V8" s="109"/>
      <c r="W8" s="110"/>
      <c r="X8" s="39"/>
      <c r="Y8" s="4"/>
    </row>
    <row r="9" spans="1:25" ht="18.75" customHeight="1">
      <c r="A9" s="463"/>
      <c r="B9" s="65"/>
      <c r="C9" s="65"/>
      <c r="D9" s="65" t="s">
        <v>136</v>
      </c>
      <c r="E9" s="105"/>
      <c r="F9" s="65"/>
      <c r="G9" s="101"/>
      <c r="H9" s="100"/>
      <c r="I9" s="65"/>
      <c r="J9" s="65"/>
      <c r="K9" s="108"/>
      <c r="L9" s="108"/>
      <c r="M9" s="100"/>
      <c r="N9" s="480"/>
      <c r="O9" s="65"/>
      <c r="P9" s="65" t="s">
        <v>52</v>
      </c>
      <c r="Q9" s="65"/>
      <c r="R9" s="480"/>
      <c r="S9" s="65"/>
      <c r="T9" s="65"/>
      <c r="U9" s="108"/>
      <c r="V9" s="109"/>
      <c r="W9" s="110"/>
      <c r="X9" s="39"/>
      <c r="Y9" s="4"/>
    </row>
    <row r="10" spans="1:25" ht="18.75" customHeight="1" thickBot="1">
      <c r="A10" s="464"/>
      <c r="B10" s="66"/>
      <c r="C10" s="67"/>
      <c r="D10" s="115" t="s">
        <v>42</v>
      </c>
      <c r="E10" s="116" t="s">
        <v>43</v>
      </c>
      <c r="F10" s="115" t="s">
        <v>43</v>
      </c>
      <c r="G10" s="117" t="s">
        <v>43</v>
      </c>
      <c r="H10" s="118" t="s">
        <v>43</v>
      </c>
      <c r="I10" s="115" t="s">
        <v>43</v>
      </c>
      <c r="J10" s="115" t="s">
        <v>43</v>
      </c>
      <c r="K10" s="230" t="s">
        <v>43</v>
      </c>
      <c r="L10" s="116" t="s">
        <v>43</v>
      </c>
      <c r="M10" s="115" t="s">
        <v>95</v>
      </c>
      <c r="N10" s="115" t="s">
        <v>43</v>
      </c>
      <c r="O10" s="115" t="s">
        <v>43</v>
      </c>
      <c r="P10" s="115" t="s">
        <v>95</v>
      </c>
      <c r="Q10" s="115" t="s">
        <v>43</v>
      </c>
      <c r="R10" s="115" t="s">
        <v>43</v>
      </c>
      <c r="S10" s="115" t="s">
        <v>43</v>
      </c>
      <c r="T10" s="115" t="s">
        <v>43</v>
      </c>
      <c r="U10" s="115" t="s">
        <v>43</v>
      </c>
      <c r="V10" s="115" t="s">
        <v>43</v>
      </c>
      <c r="W10" s="119" t="s">
        <v>43</v>
      </c>
      <c r="X10" s="39"/>
      <c r="Y10" s="4"/>
    </row>
    <row r="11" spans="1:25" ht="18" customHeight="1">
      <c r="A11" s="491" t="s">
        <v>218</v>
      </c>
      <c r="B11" s="492"/>
      <c r="C11" s="319" t="s">
        <v>377</v>
      </c>
      <c r="D11" s="317">
        <v>251</v>
      </c>
      <c r="E11" s="317" t="s">
        <v>392</v>
      </c>
      <c r="F11" s="317" t="s">
        <v>392</v>
      </c>
      <c r="G11" s="317" t="s">
        <v>392</v>
      </c>
      <c r="H11" s="317" t="s">
        <v>392</v>
      </c>
      <c r="I11" s="317" t="s">
        <v>392</v>
      </c>
      <c r="J11" s="317" t="s">
        <v>392</v>
      </c>
      <c r="K11" s="317" t="s">
        <v>392</v>
      </c>
      <c r="L11" s="317" t="s">
        <v>392</v>
      </c>
      <c r="M11" s="317" t="s">
        <v>392</v>
      </c>
      <c r="N11" s="317" t="s">
        <v>392</v>
      </c>
      <c r="O11" s="317" t="s">
        <v>392</v>
      </c>
      <c r="P11" s="317" t="s">
        <v>392</v>
      </c>
      <c r="Q11" s="317" t="s">
        <v>392</v>
      </c>
      <c r="R11" s="317" t="s">
        <v>392</v>
      </c>
      <c r="S11" s="317" t="s">
        <v>392</v>
      </c>
      <c r="T11" s="317" t="s">
        <v>392</v>
      </c>
      <c r="U11" s="317" t="s">
        <v>392</v>
      </c>
      <c r="V11" s="317" t="s">
        <v>392</v>
      </c>
      <c r="W11" s="337" t="s">
        <v>392</v>
      </c>
      <c r="X11" s="185"/>
    </row>
    <row r="12" spans="1:25" ht="18" customHeight="1" thickBot="1">
      <c r="A12" s="493"/>
      <c r="B12" s="490"/>
      <c r="C12" s="155" t="s">
        <v>374</v>
      </c>
      <c r="D12" s="53">
        <f t="shared" ref="D12:K12" si="0">+D14+D16+D18</f>
        <v>247</v>
      </c>
      <c r="E12" s="53">
        <f t="shared" si="0"/>
        <v>125</v>
      </c>
      <c r="F12" s="53">
        <f t="shared" si="0"/>
        <v>62</v>
      </c>
      <c r="G12" s="53">
        <f t="shared" si="0"/>
        <v>60</v>
      </c>
      <c r="H12" s="53">
        <f t="shared" si="0"/>
        <v>175.8</v>
      </c>
      <c r="I12" s="53">
        <f t="shared" si="0"/>
        <v>66</v>
      </c>
      <c r="J12" s="53">
        <f t="shared" si="0"/>
        <v>5</v>
      </c>
      <c r="K12" s="53">
        <f t="shared" si="0"/>
        <v>189.5</v>
      </c>
      <c r="L12" s="494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6"/>
      <c r="X12" s="185"/>
    </row>
    <row r="13" spans="1:25" ht="18" customHeight="1">
      <c r="A13" s="497" t="s">
        <v>231</v>
      </c>
      <c r="B13" s="498"/>
      <c r="C13" s="340" t="s">
        <v>377</v>
      </c>
      <c r="D13" s="317" t="s">
        <v>392</v>
      </c>
      <c r="E13" s="317" t="s">
        <v>392</v>
      </c>
      <c r="F13" s="317" t="s">
        <v>392</v>
      </c>
      <c r="G13" s="317" t="s">
        <v>392</v>
      </c>
      <c r="H13" s="317" t="s">
        <v>392</v>
      </c>
      <c r="I13" s="317" t="s">
        <v>392</v>
      </c>
      <c r="J13" s="317" t="s">
        <v>392</v>
      </c>
      <c r="K13" s="317" t="s">
        <v>392</v>
      </c>
      <c r="L13" s="317" t="s">
        <v>392</v>
      </c>
      <c r="M13" s="317" t="s">
        <v>392</v>
      </c>
      <c r="N13" s="317" t="s">
        <v>392</v>
      </c>
      <c r="O13" s="317" t="s">
        <v>392</v>
      </c>
      <c r="P13" s="317" t="s">
        <v>392</v>
      </c>
      <c r="Q13" s="317" t="s">
        <v>392</v>
      </c>
      <c r="R13" s="317" t="s">
        <v>392</v>
      </c>
      <c r="S13" s="317" t="s">
        <v>392</v>
      </c>
      <c r="T13" s="317" t="s">
        <v>392</v>
      </c>
      <c r="U13" s="317" t="s">
        <v>392</v>
      </c>
      <c r="V13" s="317" t="s">
        <v>392</v>
      </c>
      <c r="W13" s="337" t="s">
        <v>392</v>
      </c>
      <c r="X13" s="185"/>
    </row>
    <row r="14" spans="1:25" ht="18" customHeight="1">
      <c r="A14" s="499"/>
      <c r="B14" s="500"/>
      <c r="C14" s="140" t="s">
        <v>374</v>
      </c>
      <c r="D14" s="27">
        <f>+D20+D22+D24</f>
        <v>23</v>
      </c>
      <c r="E14" s="27">
        <f>+E20+E22+E24</f>
        <v>23</v>
      </c>
      <c r="F14" s="27"/>
      <c r="G14" s="27"/>
      <c r="H14" s="27">
        <f t="shared" ref="H14:K14" si="1">+H20+H22+H24</f>
        <v>2.8</v>
      </c>
      <c r="I14" s="27">
        <f t="shared" si="1"/>
        <v>15</v>
      </c>
      <c r="J14" s="27">
        <f t="shared" si="1"/>
        <v>5</v>
      </c>
      <c r="K14" s="27">
        <f t="shared" si="1"/>
        <v>2.8</v>
      </c>
      <c r="L14" s="501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3"/>
      <c r="X14" s="185"/>
    </row>
    <row r="15" spans="1:25" ht="18" customHeight="1">
      <c r="A15" s="504" t="s">
        <v>215</v>
      </c>
      <c r="B15" s="500"/>
      <c r="C15" s="140" t="s">
        <v>377</v>
      </c>
      <c r="D15" s="206" t="s">
        <v>392</v>
      </c>
      <c r="E15" s="206" t="s">
        <v>392</v>
      </c>
      <c r="F15" s="206" t="s">
        <v>392</v>
      </c>
      <c r="G15" s="206" t="s">
        <v>392</v>
      </c>
      <c r="H15" s="206" t="s">
        <v>392</v>
      </c>
      <c r="I15" s="206" t="s">
        <v>392</v>
      </c>
      <c r="J15" s="206" t="s">
        <v>392</v>
      </c>
      <c r="K15" s="206" t="s">
        <v>392</v>
      </c>
      <c r="L15" s="206" t="s">
        <v>392</v>
      </c>
      <c r="M15" s="206" t="s">
        <v>392</v>
      </c>
      <c r="N15" s="206" t="s">
        <v>392</v>
      </c>
      <c r="O15" s="206" t="s">
        <v>392</v>
      </c>
      <c r="P15" s="206" t="s">
        <v>392</v>
      </c>
      <c r="Q15" s="206" t="s">
        <v>392</v>
      </c>
      <c r="R15" s="206" t="s">
        <v>392</v>
      </c>
      <c r="S15" s="206" t="s">
        <v>392</v>
      </c>
      <c r="T15" s="206" t="s">
        <v>392</v>
      </c>
      <c r="U15" s="206" t="s">
        <v>392</v>
      </c>
      <c r="V15" s="206" t="s">
        <v>392</v>
      </c>
      <c r="W15" s="207" t="s">
        <v>392</v>
      </c>
      <c r="X15" s="185"/>
    </row>
    <row r="16" spans="1:25" ht="18" customHeight="1">
      <c r="A16" s="499"/>
      <c r="B16" s="500"/>
      <c r="C16" s="140" t="s">
        <v>374</v>
      </c>
      <c r="D16" s="27">
        <f>+D26+D28</f>
        <v>130</v>
      </c>
      <c r="E16" s="145">
        <f t="shared" ref="E16:K16" si="2">+E26+E28</f>
        <v>49</v>
      </c>
      <c r="F16" s="146">
        <f t="shared" si="2"/>
        <v>48</v>
      </c>
      <c r="G16" s="146">
        <f t="shared" si="2"/>
        <v>33</v>
      </c>
      <c r="H16" s="147">
        <f t="shared" si="2"/>
        <v>83</v>
      </c>
      <c r="I16" s="146">
        <f t="shared" si="2"/>
        <v>47</v>
      </c>
      <c r="J16" s="146"/>
      <c r="K16" s="27">
        <f t="shared" si="2"/>
        <v>94.7</v>
      </c>
      <c r="L16" s="501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3"/>
      <c r="X16" s="185"/>
    </row>
    <row r="17" spans="1:25" ht="18" customHeight="1">
      <c r="A17" s="504" t="s">
        <v>232</v>
      </c>
      <c r="B17" s="500"/>
      <c r="C17" s="30" t="s">
        <v>377</v>
      </c>
      <c r="D17" s="206" t="s">
        <v>392</v>
      </c>
      <c r="E17" s="206" t="s">
        <v>392</v>
      </c>
      <c r="F17" s="206" t="s">
        <v>392</v>
      </c>
      <c r="G17" s="206" t="s">
        <v>392</v>
      </c>
      <c r="H17" s="206" t="s">
        <v>392</v>
      </c>
      <c r="I17" s="206" t="s">
        <v>392</v>
      </c>
      <c r="J17" s="206" t="s">
        <v>392</v>
      </c>
      <c r="K17" s="206" t="s">
        <v>392</v>
      </c>
      <c r="L17" s="206" t="s">
        <v>392</v>
      </c>
      <c r="M17" s="206" t="s">
        <v>392</v>
      </c>
      <c r="N17" s="206" t="s">
        <v>392</v>
      </c>
      <c r="O17" s="206" t="s">
        <v>392</v>
      </c>
      <c r="P17" s="206" t="s">
        <v>392</v>
      </c>
      <c r="Q17" s="206" t="s">
        <v>392</v>
      </c>
      <c r="R17" s="206" t="s">
        <v>392</v>
      </c>
      <c r="S17" s="206" t="s">
        <v>392</v>
      </c>
      <c r="T17" s="206" t="s">
        <v>392</v>
      </c>
      <c r="U17" s="206" t="s">
        <v>392</v>
      </c>
      <c r="V17" s="206" t="s">
        <v>392</v>
      </c>
      <c r="W17" s="207" t="s">
        <v>392</v>
      </c>
      <c r="X17" s="185"/>
    </row>
    <row r="18" spans="1:25" ht="18" customHeight="1" thickBot="1">
      <c r="A18" s="510"/>
      <c r="B18" s="442"/>
      <c r="C18" s="155" t="s">
        <v>374</v>
      </c>
      <c r="D18" s="53">
        <f>+D30+D32</f>
        <v>94</v>
      </c>
      <c r="E18" s="53">
        <f t="shared" ref="E18:K18" si="3">+E30+E32</f>
        <v>53</v>
      </c>
      <c r="F18" s="53">
        <f t="shared" si="3"/>
        <v>14</v>
      </c>
      <c r="G18" s="53">
        <f t="shared" si="3"/>
        <v>27</v>
      </c>
      <c r="H18" s="53">
        <f t="shared" si="3"/>
        <v>90</v>
      </c>
      <c r="I18" s="53">
        <f t="shared" si="3"/>
        <v>4</v>
      </c>
      <c r="J18" s="53"/>
      <c r="K18" s="53">
        <f t="shared" si="3"/>
        <v>92</v>
      </c>
      <c r="L18" s="486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8"/>
      <c r="X18" s="185"/>
    </row>
    <row r="19" spans="1:25" ht="18" customHeight="1">
      <c r="A19" s="447" t="s">
        <v>97</v>
      </c>
      <c r="B19" s="450" t="s">
        <v>212</v>
      </c>
      <c r="C19" s="319" t="s">
        <v>377</v>
      </c>
      <c r="D19" s="317" t="s">
        <v>392</v>
      </c>
      <c r="E19" s="317" t="s">
        <v>392</v>
      </c>
      <c r="F19" s="317" t="s">
        <v>392</v>
      </c>
      <c r="G19" s="317" t="s">
        <v>392</v>
      </c>
      <c r="H19" s="317" t="s">
        <v>392</v>
      </c>
      <c r="I19" s="317" t="s">
        <v>392</v>
      </c>
      <c r="J19" s="317" t="s">
        <v>392</v>
      </c>
      <c r="K19" s="317" t="s">
        <v>392</v>
      </c>
      <c r="L19" s="317" t="s">
        <v>392</v>
      </c>
      <c r="M19" s="317" t="s">
        <v>392</v>
      </c>
      <c r="N19" s="317" t="s">
        <v>392</v>
      </c>
      <c r="O19" s="317" t="s">
        <v>392</v>
      </c>
      <c r="P19" s="317" t="s">
        <v>392</v>
      </c>
      <c r="Q19" s="317" t="s">
        <v>392</v>
      </c>
      <c r="R19" s="317" t="s">
        <v>392</v>
      </c>
      <c r="S19" s="317" t="s">
        <v>392</v>
      </c>
      <c r="T19" s="317" t="s">
        <v>392</v>
      </c>
      <c r="U19" s="317" t="s">
        <v>392</v>
      </c>
      <c r="V19" s="317" t="s">
        <v>392</v>
      </c>
      <c r="W19" s="337" t="s">
        <v>392</v>
      </c>
      <c r="X19" s="185"/>
    </row>
    <row r="20" spans="1:25" ht="18" customHeight="1">
      <c r="A20" s="448"/>
      <c r="B20" s="443"/>
      <c r="C20" s="140" t="s">
        <v>374</v>
      </c>
      <c r="D20" s="27">
        <f>+D36+D41+D46</f>
        <v>18</v>
      </c>
      <c r="E20" s="27">
        <f>+E36+E41+E46</f>
        <v>18</v>
      </c>
      <c r="F20" s="27"/>
      <c r="G20" s="27"/>
      <c r="H20" s="27">
        <f t="shared" ref="H20:K20" si="4">+H36+H41+H46</f>
        <v>2.8</v>
      </c>
      <c r="I20" s="27">
        <f t="shared" si="4"/>
        <v>15</v>
      </c>
      <c r="J20" s="27"/>
      <c r="K20" s="27">
        <f t="shared" si="4"/>
        <v>2.8</v>
      </c>
      <c r="L20" s="444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6"/>
      <c r="X20" s="185"/>
    </row>
    <row r="21" spans="1:25" ht="18" customHeight="1">
      <c r="A21" s="448"/>
      <c r="B21" s="443" t="s">
        <v>233</v>
      </c>
      <c r="C21" s="140" t="s">
        <v>377</v>
      </c>
      <c r="D21" s="206" t="s">
        <v>392</v>
      </c>
      <c r="E21" s="206" t="s">
        <v>392</v>
      </c>
      <c r="F21" s="206" t="s">
        <v>392</v>
      </c>
      <c r="G21" s="206" t="s">
        <v>392</v>
      </c>
      <c r="H21" s="206" t="s">
        <v>392</v>
      </c>
      <c r="I21" s="206" t="s">
        <v>392</v>
      </c>
      <c r="J21" s="206" t="s">
        <v>392</v>
      </c>
      <c r="K21" s="206" t="s">
        <v>392</v>
      </c>
      <c r="L21" s="206" t="s">
        <v>392</v>
      </c>
      <c r="M21" s="206" t="s">
        <v>392</v>
      </c>
      <c r="N21" s="206" t="s">
        <v>392</v>
      </c>
      <c r="O21" s="206" t="s">
        <v>392</v>
      </c>
      <c r="P21" s="206" t="s">
        <v>392</v>
      </c>
      <c r="Q21" s="206" t="s">
        <v>392</v>
      </c>
      <c r="R21" s="206" t="s">
        <v>392</v>
      </c>
      <c r="S21" s="206" t="s">
        <v>392</v>
      </c>
      <c r="T21" s="206" t="s">
        <v>392</v>
      </c>
      <c r="U21" s="206" t="s">
        <v>392</v>
      </c>
      <c r="V21" s="206" t="s">
        <v>392</v>
      </c>
      <c r="W21" s="207" t="s">
        <v>392</v>
      </c>
      <c r="X21" s="185"/>
    </row>
    <row r="22" spans="1:25" ht="18" customHeight="1">
      <c r="A22" s="448"/>
      <c r="B22" s="443"/>
      <c r="C22" s="140" t="s">
        <v>374</v>
      </c>
      <c r="D22" s="27">
        <f>+D49+D54+D64</f>
        <v>5</v>
      </c>
      <c r="E22" s="27">
        <f>+E49+E54+E64</f>
        <v>5</v>
      </c>
      <c r="F22" s="27"/>
      <c r="G22" s="27"/>
      <c r="H22" s="27"/>
      <c r="I22" s="27"/>
      <c r="J22" s="27">
        <f t="shared" ref="J22" si="5">+J49+J54+J64</f>
        <v>5</v>
      </c>
      <c r="K22" s="27"/>
      <c r="L22" s="444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6"/>
      <c r="X22" s="185"/>
    </row>
    <row r="23" spans="1:25" ht="18" customHeight="1">
      <c r="A23" s="448"/>
      <c r="B23" s="443" t="s">
        <v>214</v>
      </c>
      <c r="C23" s="140" t="s">
        <v>377</v>
      </c>
      <c r="D23" s="206" t="s">
        <v>392</v>
      </c>
      <c r="E23" s="206" t="s">
        <v>392</v>
      </c>
      <c r="F23" s="206" t="s">
        <v>392</v>
      </c>
      <c r="G23" s="206" t="s">
        <v>392</v>
      </c>
      <c r="H23" s="206" t="s">
        <v>392</v>
      </c>
      <c r="I23" s="206" t="s">
        <v>392</v>
      </c>
      <c r="J23" s="206" t="s">
        <v>392</v>
      </c>
      <c r="K23" s="206" t="s">
        <v>392</v>
      </c>
      <c r="L23" s="206" t="s">
        <v>392</v>
      </c>
      <c r="M23" s="206" t="s">
        <v>392</v>
      </c>
      <c r="N23" s="206" t="s">
        <v>392</v>
      </c>
      <c r="O23" s="206" t="s">
        <v>392</v>
      </c>
      <c r="P23" s="206" t="s">
        <v>392</v>
      </c>
      <c r="Q23" s="206" t="s">
        <v>392</v>
      </c>
      <c r="R23" s="206" t="s">
        <v>392</v>
      </c>
      <c r="S23" s="206" t="s">
        <v>392</v>
      </c>
      <c r="T23" s="206" t="s">
        <v>392</v>
      </c>
      <c r="U23" s="206" t="s">
        <v>392</v>
      </c>
      <c r="V23" s="206" t="s">
        <v>392</v>
      </c>
      <c r="W23" s="207" t="s">
        <v>392</v>
      </c>
      <c r="X23" s="185"/>
    </row>
    <row r="24" spans="1:25" ht="18" customHeight="1">
      <c r="A24" s="448"/>
      <c r="B24" s="443"/>
      <c r="C24" s="140" t="s">
        <v>374</v>
      </c>
      <c r="D24" s="27"/>
      <c r="E24" s="27"/>
      <c r="F24" s="27"/>
      <c r="G24" s="27"/>
      <c r="H24" s="27"/>
      <c r="I24" s="27"/>
      <c r="J24" s="27"/>
      <c r="K24" s="27"/>
      <c r="L24" s="444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6"/>
      <c r="X24" s="185"/>
    </row>
    <row r="25" spans="1:25" ht="18" customHeight="1">
      <c r="A25" s="448"/>
      <c r="B25" s="443" t="s">
        <v>215</v>
      </c>
      <c r="C25" s="140" t="s">
        <v>377</v>
      </c>
      <c r="D25" s="206" t="s">
        <v>392</v>
      </c>
      <c r="E25" s="206" t="s">
        <v>392</v>
      </c>
      <c r="F25" s="206" t="s">
        <v>392</v>
      </c>
      <c r="G25" s="206" t="s">
        <v>392</v>
      </c>
      <c r="H25" s="206" t="s">
        <v>392</v>
      </c>
      <c r="I25" s="206" t="s">
        <v>392</v>
      </c>
      <c r="J25" s="206" t="s">
        <v>392</v>
      </c>
      <c r="K25" s="206" t="s">
        <v>392</v>
      </c>
      <c r="L25" s="206" t="s">
        <v>392</v>
      </c>
      <c r="M25" s="206" t="s">
        <v>392</v>
      </c>
      <c r="N25" s="206" t="s">
        <v>392</v>
      </c>
      <c r="O25" s="206" t="s">
        <v>392</v>
      </c>
      <c r="P25" s="206" t="s">
        <v>392</v>
      </c>
      <c r="Q25" s="206" t="s">
        <v>392</v>
      </c>
      <c r="R25" s="206" t="s">
        <v>392</v>
      </c>
      <c r="S25" s="206" t="s">
        <v>392</v>
      </c>
      <c r="T25" s="206" t="s">
        <v>392</v>
      </c>
      <c r="U25" s="206" t="s">
        <v>392</v>
      </c>
      <c r="V25" s="206" t="s">
        <v>392</v>
      </c>
      <c r="W25" s="207" t="s">
        <v>392</v>
      </c>
      <c r="X25" s="185"/>
    </row>
    <row r="26" spans="1:25" ht="18" customHeight="1">
      <c r="A26" s="448"/>
      <c r="B26" s="443"/>
      <c r="C26" s="140" t="s">
        <v>374</v>
      </c>
      <c r="D26" s="27">
        <f>+D80+D85+D94</f>
        <v>130</v>
      </c>
      <c r="E26" s="27">
        <f>+E80+E85+E94</f>
        <v>49</v>
      </c>
      <c r="F26" s="27">
        <f>+F80+F85+F94</f>
        <v>48</v>
      </c>
      <c r="G26" s="27">
        <f t="shared" ref="G26:K26" si="6">+G80+G85+G94</f>
        <v>33</v>
      </c>
      <c r="H26" s="27">
        <f t="shared" si="6"/>
        <v>83</v>
      </c>
      <c r="I26" s="27">
        <f t="shared" si="6"/>
        <v>47</v>
      </c>
      <c r="J26" s="27"/>
      <c r="K26" s="27">
        <f t="shared" si="6"/>
        <v>94.7</v>
      </c>
      <c r="L26" s="444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6"/>
      <c r="X26" s="185"/>
    </row>
    <row r="27" spans="1:25" ht="18" customHeight="1">
      <c r="A27" s="448"/>
      <c r="B27" s="443" t="s">
        <v>198</v>
      </c>
      <c r="C27" s="140" t="s">
        <v>377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  <c r="X27" s="143"/>
      <c r="Y27" s="143"/>
    </row>
    <row r="28" spans="1:25" ht="18" customHeight="1">
      <c r="A28" s="448"/>
      <c r="B28" s="443"/>
      <c r="C28" s="140" t="s">
        <v>374</v>
      </c>
      <c r="D28" s="27"/>
      <c r="E28" s="27"/>
      <c r="F28" s="27"/>
      <c r="G28" s="27"/>
      <c r="H28" s="27"/>
      <c r="I28" s="27"/>
      <c r="J28" s="27"/>
      <c r="K28" s="27"/>
      <c r="L28" s="444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6"/>
      <c r="X28" s="143"/>
      <c r="Y28" s="143"/>
    </row>
    <row r="29" spans="1:25" ht="18" customHeight="1">
      <c r="A29" s="448"/>
      <c r="B29" s="443" t="s">
        <v>217</v>
      </c>
      <c r="C29" s="140" t="s">
        <v>377</v>
      </c>
      <c r="D29" s="206" t="s">
        <v>392</v>
      </c>
      <c r="E29" s="206" t="s">
        <v>392</v>
      </c>
      <c r="F29" s="206" t="s">
        <v>392</v>
      </c>
      <c r="G29" s="206" t="s">
        <v>392</v>
      </c>
      <c r="H29" s="206" t="s">
        <v>392</v>
      </c>
      <c r="I29" s="206" t="s">
        <v>392</v>
      </c>
      <c r="J29" s="206" t="s">
        <v>392</v>
      </c>
      <c r="K29" s="206" t="s">
        <v>392</v>
      </c>
      <c r="L29" s="206" t="s">
        <v>392</v>
      </c>
      <c r="M29" s="206" t="s">
        <v>392</v>
      </c>
      <c r="N29" s="206" t="s">
        <v>392</v>
      </c>
      <c r="O29" s="206" t="s">
        <v>392</v>
      </c>
      <c r="P29" s="206" t="s">
        <v>392</v>
      </c>
      <c r="Q29" s="206" t="s">
        <v>392</v>
      </c>
      <c r="R29" s="206" t="s">
        <v>392</v>
      </c>
      <c r="S29" s="206" t="s">
        <v>392</v>
      </c>
      <c r="T29" s="206" t="s">
        <v>392</v>
      </c>
      <c r="U29" s="206" t="s">
        <v>392</v>
      </c>
      <c r="V29" s="206" t="s">
        <v>392</v>
      </c>
      <c r="W29" s="207" t="s">
        <v>392</v>
      </c>
      <c r="X29" s="143"/>
      <c r="Y29" s="143"/>
    </row>
    <row r="30" spans="1:25" ht="18" customHeight="1">
      <c r="A30" s="448"/>
      <c r="B30" s="443"/>
      <c r="C30" s="140" t="s">
        <v>374</v>
      </c>
      <c r="D30" s="27">
        <f>+D106+D116</f>
        <v>80</v>
      </c>
      <c r="E30" s="27">
        <f t="shared" ref="E30:K30" si="7">+E106+E116</f>
        <v>51</v>
      </c>
      <c r="F30" s="27">
        <f t="shared" si="7"/>
        <v>2</v>
      </c>
      <c r="G30" s="27">
        <f t="shared" si="7"/>
        <v>27</v>
      </c>
      <c r="H30" s="27">
        <f t="shared" si="7"/>
        <v>78</v>
      </c>
      <c r="I30" s="27">
        <f t="shared" si="7"/>
        <v>2</v>
      </c>
      <c r="J30" s="27"/>
      <c r="K30" s="27">
        <f t="shared" si="7"/>
        <v>80</v>
      </c>
      <c r="L30" s="444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46"/>
      <c r="X30" s="143"/>
      <c r="Y30" s="143"/>
    </row>
    <row r="31" spans="1:25" ht="18" customHeight="1">
      <c r="A31" s="448"/>
      <c r="B31" s="443" t="s">
        <v>322</v>
      </c>
      <c r="C31" s="140" t="s">
        <v>377</v>
      </c>
      <c r="D31" s="27">
        <f>SUM(D118)</f>
        <v>13</v>
      </c>
      <c r="E31" s="27">
        <f t="shared" ref="E31:W31" si="8">SUM(E118)</f>
        <v>6</v>
      </c>
      <c r="F31" s="27">
        <f t="shared" si="8"/>
        <v>7</v>
      </c>
      <c r="G31" s="27"/>
      <c r="H31" s="27">
        <f t="shared" si="8"/>
        <v>7</v>
      </c>
      <c r="I31" s="27">
        <f t="shared" si="8"/>
        <v>6</v>
      </c>
      <c r="J31" s="27"/>
      <c r="K31" s="27">
        <f t="shared" si="8"/>
        <v>7</v>
      </c>
      <c r="L31" s="27">
        <f t="shared" si="8"/>
        <v>6</v>
      </c>
      <c r="M31" s="27"/>
      <c r="N31" s="27">
        <f t="shared" si="8"/>
        <v>7</v>
      </c>
      <c r="O31" s="27">
        <f t="shared" si="8"/>
        <v>11</v>
      </c>
      <c r="P31" s="27"/>
      <c r="Q31" s="27"/>
      <c r="R31" s="27">
        <f t="shared" si="8"/>
        <v>2</v>
      </c>
      <c r="S31" s="27">
        <f t="shared" si="8"/>
        <v>13</v>
      </c>
      <c r="T31" s="27"/>
      <c r="U31" s="27"/>
      <c r="V31" s="27"/>
      <c r="W31" s="28">
        <f t="shared" si="8"/>
        <v>13</v>
      </c>
      <c r="X31" s="143"/>
      <c r="Y31" s="143"/>
    </row>
    <row r="32" spans="1:25" ht="18" customHeight="1" thickBot="1">
      <c r="A32" s="449"/>
      <c r="B32" s="489"/>
      <c r="C32" s="155" t="s">
        <v>374</v>
      </c>
      <c r="D32" s="53">
        <f>SUM(D119)</f>
        <v>14</v>
      </c>
      <c r="E32" s="53">
        <f t="shared" ref="E32:K32" si="9">SUM(E119)</f>
        <v>2</v>
      </c>
      <c r="F32" s="53">
        <f t="shared" si="9"/>
        <v>12</v>
      </c>
      <c r="G32" s="53"/>
      <c r="H32" s="53">
        <f t="shared" si="9"/>
        <v>12</v>
      </c>
      <c r="I32" s="53">
        <f t="shared" si="9"/>
        <v>2</v>
      </c>
      <c r="J32" s="53"/>
      <c r="K32" s="53">
        <f t="shared" si="9"/>
        <v>12</v>
      </c>
      <c r="L32" s="494"/>
      <c r="M32" s="495"/>
      <c r="N32" s="495"/>
      <c r="O32" s="495"/>
      <c r="P32" s="495"/>
      <c r="Q32" s="495"/>
      <c r="R32" s="495"/>
      <c r="S32" s="495"/>
      <c r="T32" s="495"/>
      <c r="U32" s="495"/>
      <c r="V32" s="495"/>
      <c r="W32" s="496"/>
      <c r="X32" s="143"/>
      <c r="Y32" s="143"/>
    </row>
    <row r="33" spans="1:25" ht="18" customHeight="1">
      <c r="A33" s="447" t="s">
        <v>164</v>
      </c>
      <c r="B33" s="73" t="s">
        <v>165</v>
      </c>
      <c r="C33" s="450" t="s">
        <v>373</v>
      </c>
      <c r="D33" s="317" t="s">
        <v>392</v>
      </c>
      <c r="E33" s="317" t="s">
        <v>392</v>
      </c>
      <c r="F33" s="317" t="s">
        <v>392</v>
      </c>
      <c r="G33" s="317" t="s">
        <v>392</v>
      </c>
      <c r="H33" s="317" t="s">
        <v>392</v>
      </c>
      <c r="I33" s="317" t="s">
        <v>392</v>
      </c>
      <c r="J33" s="317" t="s">
        <v>392</v>
      </c>
      <c r="K33" s="317" t="s">
        <v>392</v>
      </c>
      <c r="L33" s="317" t="s">
        <v>392</v>
      </c>
      <c r="M33" s="317" t="s">
        <v>392</v>
      </c>
      <c r="N33" s="317" t="s">
        <v>392</v>
      </c>
      <c r="O33" s="317" t="s">
        <v>392</v>
      </c>
      <c r="P33" s="317" t="s">
        <v>392</v>
      </c>
      <c r="Q33" s="317" t="s">
        <v>392</v>
      </c>
      <c r="R33" s="317" t="s">
        <v>392</v>
      </c>
      <c r="S33" s="317" t="s">
        <v>392</v>
      </c>
      <c r="T33" s="317" t="s">
        <v>392</v>
      </c>
      <c r="U33" s="317" t="s">
        <v>392</v>
      </c>
      <c r="V33" s="317" t="s">
        <v>392</v>
      </c>
      <c r="W33" s="337" t="s">
        <v>392</v>
      </c>
      <c r="X33" s="39"/>
      <c r="Y33" s="4"/>
    </row>
    <row r="34" spans="1:25" ht="18" customHeight="1">
      <c r="A34" s="505"/>
      <c r="B34" s="75" t="s">
        <v>166</v>
      </c>
      <c r="C34" s="507"/>
      <c r="D34" s="206" t="s">
        <v>392</v>
      </c>
      <c r="E34" s="206" t="s">
        <v>392</v>
      </c>
      <c r="F34" s="206" t="s">
        <v>392</v>
      </c>
      <c r="G34" s="206" t="s">
        <v>392</v>
      </c>
      <c r="H34" s="206" t="s">
        <v>392</v>
      </c>
      <c r="I34" s="206" t="s">
        <v>392</v>
      </c>
      <c r="J34" s="206" t="s">
        <v>392</v>
      </c>
      <c r="K34" s="206" t="s">
        <v>392</v>
      </c>
      <c r="L34" s="206" t="s">
        <v>392</v>
      </c>
      <c r="M34" s="206" t="s">
        <v>392</v>
      </c>
      <c r="N34" s="206" t="s">
        <v>392</v>
      </c>
      <c r="O34" s="206" t="s">
        <v>392</v>
      </c>
      <c r="P34" s="206" t="s">
        <v>392</v>
      </c>
      <c r="Q34" s="206" t="s">
        <v>392</v>
      </c>
      <c r="R34" s="206" t="s">
        <v>392</v>
      </c>
      <c r="S34" s="206" t="s">
        <v>392</v>
      </c>
      <c r="T34" s="206" t="s">
        <v>392</v>
      </c>
      <c r="U34" s="206" t="s">
        <v>392</v>
      </c>
      <c r="V34" s="206" t="s">
        <v>392</v>
      </c>
      <c r="W34" s="207" t="s">
        <v>392</v>
      </c>
      <c r="X34" s="39"/>
      <c r="Y34" s="4"/>
    </row>
    <row r="35" spans="1:25" ht="18" customHeight="1">
      <c r="A35" s="505"/>
      <c r="B35" s="75" t="s">
        <v>102</v>
      </c>
      <c r="C35" s="507"/>
      <c r="D35" s="206" t="s">
        <v>392</v>
      </c>
      <c r="E35" s="206" t="s">
        <v>392</v>
      </c>
      <c r="F35" s="206" t="s">
        <v>392</v>
      </c>
      <c r="G35" s="206" t="s">
        <v>392</v>
      </c>
      <c r="H35" s="206" t="s">
        <v>392</v>
      </c>
      <c r="I35" s="206" t="s">
        <v>392</v>
      </c>
      <c r="J35" s="206" t="s">
        <v>392</v>
      </c>
      <c r="K35" s="206" t="s">
        <v>392</v>
      </c>
      <c r="L35" s="206" t="s">
        <v>392</v>
      </c>
      <c r="M35" s="206" t="s">
        <v>392</v>
      </c>
      <c r="N35" s="206" t="s">
        <v>392</v>
      </c>
      <c r="O35" s="206" t="s">
        <v>392</v>
      </c>
      <c r="P35" s="206" t="s">
        <v>392</v>
      </c>
      <c r="Q35" s="206" t="s">
        <v>392</v>
      </c>
      <c r="R35" s="206" t="s">
        <v>392</v>
      </c>
      <c r="S35" s="206" t="s">
        <v>392</v>
      </c>
      <c r="T35" s="206" t="s">
        <v>392</v>
      </c>
      <c r="U35" s="206" t="s">
        <v>392</v>
      </c>
      <c r="V35" s="206" t="s">
        <v>392</v>
      </c>
      <c r="W35" s="207" t="s">
        <v>392</v>
      </c>
      <c r="X35" s="39"/>
      <c r="Y35" s="4"/>
    </row>
    <row r="36" spans="1:25" ht="18" customHeight="1" thickBot="1">
      <c r="A36" s="506"/>
      <c r="B36" s="489" t="s">
        <v>375</v>
      </c>
      <c r="C36" s="490"/>
      <c r="D36" s="53">
        <v>2</v>
      </c>
      <c r="E36" s="53">
        <v>2</v>
      </c>
      <c r="F36" s="53"/>
      <c r="G36" s="53"/>
      <c r="H36" s="53">
        <v>2</v>
      </c>
      <c r="I36" s="53"/>
      <c r="J36" s="53"/>
      <c r="K36" s="53">
        <v>2</v>
      </c>
      <c r="L36" s="458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60"/>
      <c r="X36" s="39"/>
      <c r="Y36" s="4"/>
    </row>
    <row r="37" spans="1:25" ht="18" customHeight="1">
      <c r="A37" s="447" t="s">
        <v>167</v>
      </c>
      <c r="B37" s="73" t="s">
        <v>168</v>
      </c>
      <c r="C37" s="450" t="s">
        <v>376</v>
      </c>
      <c r="D37" s="317" t="s">
        <v>392</v>
      </c>
      <c r="E37" s="317" t="s">
        <v>392</v>
      </c>
      <c r="F37" s="317" t="s">
        <v>392</v>
      </c>
      <c r="G37" s="317" t="s">
        <v>392</v>
      </c>
      <c r="H37" s="317" t="s">
        <v>392</v>
      </c>
      <c r="I37" s="317" t="s">
        <v>392</v>
      </c>
      <c r="J37" s="317" t="s">
        <v>392</v>
      </c>
      <c r="K37" s="317" t="s">
        <v>392</v>
      </c>
      <c r="L37" s="317" t="s">
        <v>392</v>
      </c>
      <c r="M37" s="317" t="s">
        <v>392</v>
      </c>
      <c r="N37" s="317" t="s">
        <v>392</v>
      </c>
      <c r="O37" s="317" t="s">
        <v>392</v>
      </c>
      <c r="P37" s="317" t="s">
        <v>392</v>
      </c>
      <c r="Q37" s="317" t="s">
        <v>392</v>
      </c>
      <c r="R37" s="317" t="s">
        <v>392</v>
      </c>
      <c r="S37" s="317" t="s">
        <v>392</v>
      </c>
      <c r="T37" s="317" t="s">
        <v>392</v>
      </c>
      <c r="U37" s="317" t="s">
        <v>392</v>
      </c>
      <c r="V37" s="317" t="s">
        <v>392</v>
      </c>
      <c r="W37" s="337" t="s">
        <v>392</v>
      </c>
      <c r="X37" s="39"/>
      <c r="Y37" s="4"/>
    </row>
    <row r="38" spans="1:25" ht="18" customHeight="1">
      <c r="A38" s="505"/>
      <c r="B38" s="75" t="s">
        <v>169</v>
      </c>
      <c r="C38" s="507"/>
      <c r="D38" s="27">
        <v>3</v>
      </c>
      <c r="E38" s="27">
        <v>3</v>
      </c>
      <c r="F38" s="27"/>
      <c r="G38" s="27"/>
      <c r="H38" s="27"/>
      <c r="I38" s="27">
        <v>3</v>
      </c>
      <c r="J38" s="27"/>
      <c r="K38" s="27"/>
      <c r="L38" s="27"/>
      <c r="M38" s="27">
        <v>3</v>
      </c>
      <c r="N38" s="27"/>
      <c r="O38" s="27"/>
      <c r="P38" s="27"/>
      <c r="Q38" s="27">
        <v>3</v>
      </c>
      <c r="R38" s="27"/>
      <c r="S38" s="27">
        <v>3</v>
      </c>
      <c r="T38" s="27"/>
      <c r="U38" s="27"/>
      <c r="V38" s="27"/>
      <c r="W38" s="28">
        <v>3</v>
      </c>
      <c r="X38" s="39"/>
      <c r="Y38" s="4"/>
    </row>
    <row r="39" spans="1:25" ht="18" customHeight="1">
      <c r="A39" s="505"/>
      <c r="B39" s="75" t="s">
        <v>170</v>
      </c>
      <c r="C39" s="507"/>
      <c r="D39" s="206" t="s">
        <v>392</v>
      </c>
      <c r="E39" s="206" t="s">
        <v>392</v>
      </c>
      <c r="F39" s="206" t="s">
        <v>392</v>
      </c>
      <c r="G39" s="206" t="s">
        <v>392</v>
      </c>
      <c r="H39" s="206" t="s">
        <v>392</v>
      </c>
      <c r="I39" s="206" t="s">
        <v>392</v>
      </c>
      <c r="J39" s="206" t="s">
        <v>392</v>
      </c>
      <c r="K39" s="206" t="s">
        <v>392</v>
      </c>
      <c r="L39" s="206" t="s">
        <v>392</v>
      </c>
      <c r="M39" s="206" t="s">
        <v>392</v>
      </c>
      <c r="N39" s="206" t="s">
        <v>392</v>
      </c>
      <c r="O39" s="206" t="s">
        <v>392</v>
      </c>
      <c r="P39" s="206" t="s">
        <v>392</v>
      </c>
      <c r="Q39" s="206" t="s">
        <v>392</v>
      </c>
      <c r="R39" s="206" t="s">
        <v>392</v>
      </c>
      <c r="S39" s="206" t="s">
        <v>392</v>
      </c>
      <c r="T39" s="206" t="s">
        <v>392</v>
      </c>
      <c r="U39" s="206" t="s">
        <v>392</v>
      </c>
      <c r="V39" s="206" t="s">
        <v>392</v>
      </c>
      <c r="W39" s="207" t="s">
        <v>392</v>
      </c>
      <c r="X39" s="39"/>
      <c r="Y39" s="4"/>
    </row>
    <row r="40" spans="1:25" ht="18" customHeight="1">
      <c r="A40" s="505"/>
      <c r="B40" s="75" t="s">
        <v>102</v>
      </c>
      <c r="C40" s="507"/>
      <c r="D40" s="206" t="s">
        <v>392</v>
      </c>
      <c r="E40" s="206" t="s">
        <v>392</v>
      </c>
      <c r="F40" s="206" t="s">
        <v>392</v>
      </c>
      <c r="G40" s="206" t="s">
        <v>392</v>
      </c>
      <c r="H40" s="206" t="s">
        <v>392</v>
      </c>
      <c r="I40" s="206" t="s">
        <v>392</v>
      </c>
      <c r="J40" s="206" t="s">
        <v>392</v>
      </c>
      <c r="K40" s="206" t="s">
        <v>392</v>
      </c>
      <c r="L40" s="206" t="s">
        <v>392</v>
      </c>
      <c r="M40" s="206" t="s">
        <v>392</v>
      </c>
      <c r="N40" s="206" t="s">
        <v>392</v>
      </c>
      <c r="O40" s="206" t="s">
        <v>392</v>
      </c>
      <c r="P40" s="206" t="s">
        <v>392</v>
      </c>
      <c r="Q40" s="206" t="s">
        <v>392</v>
      </c>
      <c r="R40" s="206" t="s">
        <v>392</v>
      </c>
      <c r="S40" s="206" t="s">
        <v>392</v>
      </c>
      <c r="T40" s="206" t="s">
        <v>392</v>
      </c>
      <c r="U40" s="206" t="s">
        <v>392</v>
      </c>
      <c r="V40" s="206" t="s">
        <v>392</v>
      </c>
      <c r="W40" s="207" t="s">
        <v>392</v>
      </c>
      <c r="X40" s="39"/>
      <c r="Y40" s="4"/>
    </row>
    <row r="41" spans="1:25" ht="18" customHeight="1" thickBot="1">
      <c r="A41" s="506"/>
      <c r="B41" s="489" t="s">
        <v>375</v>
      </c>
      <c r="C41" s="490"/>
      <c r="D41" s="53">
        <v>11</v>
      </c>
      <c r="E41" s="53">
        <v>11</v>
      </c>
      <c r="F41" s="53"/>
      <c r="G41" s="53"/>
      <c r="H41" s="53"/>
      <c r="I41" s="53">
        <v>11</v>
      </c>
      <c r="J41" s="53"/>
      <c r="K41" s="53"/>
      <c r="L41" s="458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60"/>
      <c r="X41" s="39"/>
      <c r="Y41" s="4"/>
    </row>
    <row r="42" spans="1:25" ht="18" customHeight="1">
      <c r="A42" s="447" t="s">
        <v>186</v>
      </c>
      <c r="B42" s="73" t="s">
        <v>187</v>
      </c>
      <c r="C42" s="450" t="s">
        <v>373</v>
      </c>
      <c r="D42" s="50">
        <v>3</v>
      </c>
      <c r="E42" s="50">
        <v>3</v>
      </c>
      <c r="F42" s="50"/>
      <c r="G42" s="50"/>
      <c r="H42" s="50"/>
      <c r="I42" s="50">
        <v>3</v>
      </c>
      <c r="J42" s="50"/>
      <c r="K42" s="50">
        <v>1</v>
      </c>
      <c r="L42" s="50">
        <v>2</v>
      </c>
      <c r="M42" s="50">
        <v>1</v>
      </c>
      <c r="N42" s="50">
        <v>0</v>
      </c>
      <c r="O42" s="50">
        <v>3</v>
      </c>
      <c r="P42" s="50"/>
      <c r="Q42" s="50"/>
      <c r="R42" s="50"/>
      <c r="S42" s="50">
        <v>3</v>
      </c>
      <c r="T42" s="50"/>
      <c r="U42" s="50">
        <v>2</v>
      </c>
      <c r="V42" s="50"/>
      <c r="W42" s="26">
        <v>1</v>
      </c>
      <c r="X42" s="39"/>
      <c r="Y42" s="4"/>
    </row>
    <row r="43" spans="1:25" ht="18" customHeight="1">
      <c r="A43" s="505"/>
      <c r="B43" s="75" t="s">
        <v>188</v>
      </c>
      <c r="C43" s="507"/>
      <c r="D43" s="27">
        <v>2</v>
      </c>
      <c r="E43" s="27">
        <v>1</v>
      </c>
      <c r="F43" s="27">
        <v>1</v>
      </c>
      <c r="G43" s="27"/>
      <c r="H43" s="27">
        <v>2</v>
      </c>
      <c r="I43" s="27"/>
      <c r="J43" s="27"/>
      <c r="K43" s="27"/>
      <c r="L43" s="27">
        <v>2</v>
      </c>
      <c r="M43" s="27"/>
      <c r="N43" s="27"/>
      <c r="O43" s="27">
        <v>2</v>
      </c>
      <c r="P43" s="27"/>
      <c r="Q43" s="27"/>
      <c r="R43" s="27"/>
      <c r="S43" s="27">
        <v>2</v>
      </c>
      <c r="T43" s="27"/>
      <c r="U43" s="27"/>
      <c r="V43" s="27"/>
      <c r="W43" s="28">
        <v>2</v>
      </c>
      <c r="X43" s="39"/>
      <c r="Y43" s="4"/>
    </row>
    <row r="44" spans="1:25" ht="18" customHeight="1">
      <c r="A44" s="505"/>
      <c r="B44" s="75" t="s">
        <v>189</v>
      </c>
      <c r="C44" s="507"/>
      <c r="D44" s="206" t="s">
        <v>392</v>
      </c>
      <c r="E44" s="206" t="s">
        <v>392</v>
      </c>
      <c r="F44" s="206" t="s">
        <v>392</v>
      </c>
      <c r="G44" s="206" t="s">
        <v>392</v>
      </c>
      <c r="H44" s="206" t="s">
        <v>392</v>
      </c>
      <c r="I44" s="206" t="s">
        <v>392</v>
      </c>
      <c r="J44" s="206" t="s">
        <v>392</v>
      </c>
      <c r="K44" s="206" t="s">
        <v>392</v>
      </c>
      <c r="L44" s="206" t="s">
        <v>392</v>
      </c>
      <c r="M44" s="206" t="s">
        <v>392</v>
      </c>
      <c r="N44" s="206" t="s">
        <v>392</v>
      </c>
      <c r="O44" s="206" t="s">
        <v>392</v>
      </c>
      <c r="P44" s="206" t="s">
        <v>392</v>
      </c>
      <c r="Q44" s="206" t="s">
        <v>392</v>
      </c>
      <c r="R44" s="206" t="s">
        <v>392</v>
      </c>
      <c r="S44" s="206" t="s">
        <v>392</v>
      </c>
      <c r="T44" s="206" t="s">
        <v>392</v>
      </c>
      <c r="U44" s="206" t="s">
        <v>392</v>
      </c>
      <c r="V44" s="206" t="s">
        <v>392</v>
      </c>
      <c r="W44" s="207" t="s">
        <v>392</v>
      </c>
      <c r="X44" s="39"/>
      <c r="Y44" s="4"/>
    </row>
    <row r="45" spans="1:25" ht="18" customHeight="1">
      <c r="A45" s="505"/>
      <c r="B45" s="75" t="s">
        <v>102</v>
      </c>
      <c r="C45" s="507"/>
      <c r="D45" s="206" t="s">
        <v>392</v>
      </c>
      <c r="E45" s="206" t="s">
        <v>392</v>
      </c>
      <c r="F45" s="206" t="s">
        <v>392</v>
      </c>
      <c r="G45" s="206" t="s">
        <v>392</v>
      </c>
      <c r="H45" s="206" t="s">
        <v>392</v>
      </c>
      <c r="I45" s="206" t="s">
        <v>392</v>
      </c>
      <c r="J45" s="206" t="s">
        <v>392</v>
      </c>
      <c r="K45" s="206" t="s">
        <v>392</v>
      </c>
      <c r="L45" s="206" t="s">
        <v>392</v>
      </c>
      <c r="M45" s="206" t="s">
        <v>392</v>
      </c>
      <c r="N45" s="206" t="s">
        <v>392</v>
      </c>
      <c r="O45" s="206" t="s">
        <v>392</v>
      </c>
      <c r="P45" s="206" t="s">
        <v>392</v>
      </c>
      <c r="Q45" s="206" t="s">
        <v>392</v>
      </c>
      <c r="R45" s="206" t="s">
        <v>392</v>
      </c>
      <c r="S45" s="206" t="s">
        <v>392</v>
      </c>
      <c r="T45" s="206" t="s">
        <v>392</v>
      </c>
      <c r="U45" s="206" t="s">
        <v>392</v>
      </c>
      <c r="V45" s="206" t="s">
        <v>392</v>
      </c>
      <c r="W45" s="207" t="s">
        <v>392</v>
      </c>
      <c r="X45" s="39"/>
      <c r="Y45" s="4"/>
    </row>
    <row r="46" spans="1:25" ht="18" customHeight="1" thickBot="1">
      <c r="A46" s="506"/>
      <c r="B46" s="489" t="s">
        <v>374</v>
      </c>
      <c r="C46" s="490"/>
      <c r="D46" s="53">
        <v>5</v>
      </c>
      <c r="E46" s="53">
        <v>5</v>
      </c>
      <c r="F46" s="53"/>
      <c r="G46" s="53"/>
      <c r="H46" s="53">
        <v>0.8</v>
      </c>
      <c r="I46" s="53">
        <v>4</v>
      </c>
      <c r="J46" s="53"/>
      <c r="K46" s="53">
        <v>0.8</v>
      </c>
      <c r="L46" s="458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60"/>
      <c r="X46" s="39"/>
      <c r="Y46" s="4"/>
    </row>
    <row r="47" spans="1:25" s="190" customFormat="1" ht="18" customHeight="1">
      <c r="A47" s="447" t="s">
        <v>171</v>
      </c>
      <c r="B47" s="73" t="s">
        <v>172</v>
      </c>
      <c r="C47" s="450" t="s">
        <v>373</v>
      </c>
      <c r="D47" s="50">
        <v>7</v>
      </c>
      <c r="E47" s="50">
        <v>7</v>
      </c>
      <c r="F47" s="50"/>
      <c r="G47" s="50"/>
      <c r="H47" s="50">
        <v>4</v>
      </c>
      <c r="I47" s="50"/>
      <c r="J47" s="50">
        <v>3</v>
      </c>
      <c r="K47" s="50">
        <v>0</v>
      </c>
      <c r="L47" s="50">
        <v>3</v>
      </c>
      <c r="M47" s="50">
        <v>4</v>
      </c>
      <c r="N47" s="50"/>
      <c r="O47" s="50">
        <v>7</v>
      </c>
      <c r="P47" s="50"/>
      <c r="Q47" s="50"/>
      <c r="R47" s="50"/>
      <c r="S47" s="50">
        <v>7</v>
      </c>
      <c r="T47" s="50"/>
      <c r="U47" s="50">
        <v>4</v>
      </c>
      <c r="V47" s="50"/>
      <c r="W47" s="26">
        <v>3</v>
      </c>
      <c r="X47" s="232"/>
      <c r="Y47" s="191"/>
    </row>
    <row r="48" spans="1:25" ht="18" customHeight="1">
      <c r="A48" s="505"/>
      <c r="B48" s="75" t="s">
        <v>102</v>
      </c>
      <c r="C48" s="517"/>
      <c r="D48" s="27">
        <f>SUM(D47)</f>
        <v>7</v>
      </c>
      <c r="E48" s="27">
        <f t="shared" ref="E48:W48" si="10">SUM(E47)</f>
        <v>7</v>
      </c>
      <c r="F48" s="27"/>
      <c r="G48" s="27"/>
      <c r="H48" s="27">
        <f t="shared" si="10"/>
        <v>4</v>
      </c>
      <c r="I48" s="27"/>
      <c r="J48" s="27">
        <f t="shared" si="10"/>
        <v>3</v>
      </c>
      <c r="K48" s="27">
        <f t="shared" si="10"/>
        <v>0</v>
      </c>
      <c r="L48" s="27">
        <f t="shared" si="10"/>
        <v>3</v>
      </c>
      <c r="M48" s="27">
        <f t="shared" si="10"/>
        <v>4</v>
      </c>
      <c r="N48" s="27"/>
      <c r="O48" s="27">
        <f t="shared" si="10"/>
        <v>7</v>
      </c>
      <c r="P48" s="27"/>
      <c r="Q48" s="27"/>
      <c r="R48" s="27"/>
      <c r="S48" s="27">
        <f t="shared" si="10"/>
        <v>7</v>
      </c>
      <c r="T48" s="27"/>
      <c r="U48" s="27">
        <f t="shared" si="10"/>
        <v>4</v>
      </c>
      <c r="V48" s="55"/>
      <c r="W48" s="28">
        <f t="shared" si="10"/>
        <v>3</v>
      </c>
      <c r="X48" s="39"/>
      <c r="Y48" s="4"/>
    </row>
    <row r="49" spans="1:25" ht="18" customHeight="1" thickBot="1">
      <c r="A49" s="506"/>
      <c r="B49" s="489" t="s">
        <v>374</v>
      </c>
      <c r="C49" s="490"/>
      <c r="D49" s="53">
        <v>5</v>
      </c>
      <c r="E49" s="53">
        <v>5</v>
      </c>
      <c r="F49" s="53"/>
      <c r="G49" s="53"/>
      <c r="H49" s="154"/>
      <c r="I49" s="154"/>
      <c r="J49" s="53">
        <v>5</v>
      </c>
      <c r="K49" s="154"/>
      <c r="L49" s="458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60"/>
      <c r="X49" s="39"/>
      <c r="Y49" s="4"/>
    </row>
    <row r="50" spans="1:25" ht="18" customHeight="1">
      <c r="A50" s="447" t="s">
        <v>173</v>
      </c>
      <c r="B50" s="73" t="s">
        <v>174</v>
      </c>
      <c r="C50" s="450" t="s">
        <v>376</v>
      </c>
      <c r="D50" s="50">
        <v>4</v>
      </c>
      <c r="E50" s="50">
        <v>4</v>
      </c>
      <c r="F50" s="50"/>
      <c r="G50" s="50"/>
      <c r="H50" s="50">
        <v>2</v>
      </c>
      <c r="I50" s="50">
        <v>2</v>
      </c>
      <c r="J50" s="50"/>
      <c r="K50" s="50">
        <v>1</v>
      </c>
      <c r="L50" s="50"/>
      <c r="M50" s="50">
        <v>4</v>
      </c>
      <c r="N50" s="50"/>
      <c r="O50" s="50">
        <v>4</v>
      </c>
      <c r="P50" s="50"/>
      <c r="Q50" s="50"/>
      <c r="R50" s="50"/>
      <c r="S50" s="50">
        <v>3</v>
      </c>
      <c r="T50" s="50">
        <v>1</v>
      </c>
      <c r="U50" s="50"/>
      <c r="V50" s="50"/>
      <c r="W50" s="26">
        <v>4</v>
      </c>
      <c r="X50" s="39"/>
      <c r="Y50" s="4"/>
    </row>
    <row r="51" spans="1:25" ht="18" customHeight="1">
      <c r="A51" s="505"/>
      <c r="B51" s="75" t="s">
        <v>175</v>
      </c>
      <c r="C51" s="507"/>
      <c r="D51" s="206" t="s">
        <v>392</v>
      </c>
      <c r="E51" s="206" t="s">
        <v>392</v>
      </c>
      <c r="F51" s="206" t="s">
        <v>392</v>
      </c>
      <c r="G51" s="206" t="s">
        <v>392</v>
      </c>
      <c r="H51" s="206" t="s">
        <v>392</v>
      </c>
      <c r="I51" s="206" t="s">
        <v>392</v>
      </c>
      <c r="J51" s="206" t="s">
        <v>392</v>
      </c>
      <c r="K51" s="206" t="s">
        <v>392</v>
      </c>
      <c r="L51" s="206" t="s">
        <v>392</v>
      </c>
      <c r="M51" s="206" t="s">
        <v>392</v>
      </c>
      <c r="N51" s="206" t="s">
        <v>392</v>
      </c>
      <c r="O51" s="206" t="s">
        <v>392</v>
      </c>
      <c r="P51" s="206" t="s">
        <v>392</v>
      </c>
      <c r="Q51" s="206" t="s">
        <v>392</v>
      </c>
      <c r="R51" s="206" t="s">
        <v>392</v>
      </c>
      <c r="S51" s="206" t="s">
        <v>392</v>
      </c>
      <c r="T51" s="206" t="s">
        <v>392</v>
      </c>
      <c r="U51" s="206" t="s">
        <v>392</v>
      </c>
      <c r="V51" s="206" t="s">
        <v>392</v>
      </c>
      <c r="W51" s="207" t="s">
        <v>392</v>
      </c>
      <c r="X51" s="39"/>
      <c r="Y51" s="4"/>
    </row>
    <row r="52" spans="1:25" ht="18" customHeight="1">
      <c r="A52" s="505"/>
      <c r="B52" s="75" t="s">
        <v>176</v>
      </c>
      <c r="C52" s="507"/>
      <c r="D52" s="206" t="s">
        <v>392</v>
      </c>
      <c r="E52" s="206" t="s">
        <v>392</v>
      </c>
      <c r="F52" s="206" t="s">
        <v>392</v>
      </c>
      <c r="G52" s="206" t="s">
        <v>392</v>
      </c>
      <c r="H52" s="206" t="s">
        <v>392</v>
      </c>
      <c r="I52" s="206" t="s">
        <v>392</v>
      </c>
      <c r="J52" s="206" t="s">
        <v>392</v>
      </c>
      <c r="K52" s="206" t="s">
        <v>392</v>
      </c>
      <c r="L52" s="206" t="s">
        <v>392</v>
      </c>
      <c r="M52" s="206" t="s">
        <v>392</v>
      </c>
      <c r="N52" s="206" t="s">
        <v>392</v>
      </c>
      <c r="O52" s="206" t="s">
        <v>392</v>
      </c>
      <c r="P52" s="206" t="s">
        <v>392</v>
      </c>
      <c r="Q52" s="206" t="s">
        <v>392</v>
      </c>
      <c r="R52" s="206" t="s">
        <v>392</v>
      </c>
      <c r="S52" s="206" t="s">
        <v>392</v>
      </c>
      <c r="T52" s="206" t="s">
        <v>392</v>
      </c>
      <c r="U52" s="206" t="s">
        <v>392</v>
      </c>
      <c r="V52" s="206" t="s">
        <v>392</v>
      </c>
      <c r="W52" s="207" t="s">
        <v>392</v>
      </c>
      <c r="X52" s="39"/>
      <c r="Y52" s="4"/>
    </row>
    <row r="53" spans="1:25" ht="18" customHeight="1">
      <c r="A53" s="505"/>
      <c r="B53" s="75" t="s">
        <v>102</v>
      </c>
      <c r="C53" s="507"/>
      <c r="D53" s="206" t="s">
        <v>392</v>
      </c>
      <c r="E53" s="206" t="s">
        <v>392</v>
      </c>
      <c r="F53" s="206" t="s">
        <v>392</v>
      </c>
      <c r="G53" s="206" t="s">
        <v>392</v>
      </c>
      <c r="H53" s="206" t="s">
        <v>392</v>
      </c>
      <c r="I53" s="206" t="s">
        <v>392</v>
      </c>
      <c r="J53" s="206" t="s">
        <v>392</v>
      </c>
      <c r="K53" s="206" t="s">
        <v>392</v>
      </c>
      <c r="L53" s="206" t="s">
        <v>392</v>
      </c>
      <c r="M53" s="206" t="s">
        <v>392</v>
      </c>
      <c r="N53" s="206" t="s">
        <v>392</v>
      </c>
      <c r="O53" s="206" t="s">
        <v>392</v>
      </c>
      <c r="P53" s="206" t="s">
        <v>392</v>
      </c>
      <c r="Q53" s="206" t="s">
        <v>392</v>
      </c>
      <c r="R53" s="206" t="s">
        <v>392</v>
      </c>
      <c r="S53" s="206" t="s">
        <v>392</v>
      </c>
      <c r="T53" s="206" t="s">
        <v>392</v>
      </c>
      <c r="U53" s="206" t="s">
        <v>392</v>
      </c>
      <c r="V53" s="206" t="s">
        <v>392</v>
      </c>
      <c r="W53" s="207" t="s">
        <v>392</v>
      </c>
      <c r="X53" s="39"/>
      <c r="Y53" s="4"/>
    </row>
    <row r="54" spans="1:25" ht="18" customHeight="1" thickBot="1">
      <c r="A54" s="506"/>
      <c r="B54" s="489" t="s">
        <v>375</v>
      </c>
      <c r="C54" s="490"/>
      <c r="D54" s="53"/>
      <c r="E54" s="53"/>
      <c r="F54" s="53"/>
      <c r="G54" s="53"/>
      <c r="H54" s="53"/>
      <c r="I54" s="53"/>
      <c r="J54" s="53"/>
      <c r="K54" s="53"/>
      <c r="L54" s="458"/>
      <c r="M54" s="459"/>
      <c r="N54" s="459"/>
      <c r="O54" s="459"/>
      <c r="P54" s="459"/>
      <c r="Q54" s="459"/>
      <c r="R54" s="459"/>
      <c r="S54" s="459"/>
      <c r="T54" s="459"/>
      <c r="U54" s="459"/>
      <c r="V54" s="459"/>
      <c r="W54" s="460"/>
      <c r="X54" s="39"/>
      <c r="Y54" s="4"/>
    </row>
    <row r="55" spans="1:25" ht="18" customHeight="1">
      <c r="A55" s="447" t="s">
        <v>177</v>
      </c>
      <c r="B55" s="338" t="s">
        <v>178</v>
      </c>
      <c r="C55" s="450" t="s">
        <v>376</v>
      </c>
      <c r="D55" s="317" t="s">
        <v>392</v>
      </c>
      <c r="E55" s="317" t="s">
        <v>392</v>
      </c>
      <c r="F55" s="317" t="s">
        <v>392</v>
      </c>
      <c r="G55" s="317" t="s">
        <v>392</v>
      </c>
      <c r="H55" s="317" t="s">
        <v>392</v>
      </c>
      <c r="I55" s="317" t="s">
        <v>392</v>
      </c>
      <c r="J55" s="317" t="s">
        <v>392</v>
      </c>
      <c r="K55" s="317" t="s">
        <v>392</v>
      </c>
      <c r="L55" s="317" t="s">
        <v>392</v>
      </c>
      <c r="M55" s="317" t="s">
        <v>392</v>
      </c>
      <c r="N55" s="317" t="s">
        <v>392</v>
      </c>
      <c r="O55" s="317" t="s">
        <v>392</v>
      </c>
      <c r="P55" s="317" t="s">
        <v>392</v>
      </c>
      <c r="Q55" s="317" t="s">
        <v>392</v>
      </c>
      <c r="R55" s="317" t="s">
        <v>392</v>
      </c>
      <c r="S55" s="317" t="s">
        <v>392</v>
      </c>
      <c r="T55" s="317" t="s">
        <v>392</v>
      </c>
      <c r="U55" s="317" t="s">
        <v>392</v>
      </c>
      <c r="V55" s="317" t="s">
        <v>392</v>
      </c>
      <c r="W55" s="337" t="s">
        <v>392</v>
      </c>
      <c r="X55" s="39"/>
      <c r="Y55" s="4"/>
    </row>
    <row r="56" spans="1:25" ht="18" customHeight="1">
      <c r="A56" s="448"/>
      <c r="B56" s="339" t="s">
        <v>219</v>
      </c>
      <c r="C56" s="443"/>
      <c r="D56" s="27"/>
      <c r="E56" s="27"/>
      <c r="F56" s="27"/>
      <c r="G56" s="27"/>
      <c r="H56" s="275"/>
      <c r="I56" s="275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8"/>
      <c r="X56" s="39"/>
      <c r="Y56" s="4"/>
    </row>
    <row r="57" spans="1:25" ht="18" customHeight="1">
      <c r="A57" s="448"/>
      <c r="B57" s="339" t="s">
        <v>180</v>
      </c>
      <c r="C57" s="443"/>
      <c r="D57" s="27"/>
      <c r="E57" s="27"/>
      <c r="F57" s="27"/>
      <c r="G57" s="27"/>
      <c r="H57" s="275"/>
      <c r="I57" s="275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8"/>
      <c r="X57" s="39"/>
      <c r="Y57" s="4"/>
    </row>
    <row r="58" spans="1:25" ht="18" customHeight="1">
      <c r="A58" s="448"/>
      <c r="B58" s="339" t="s">
        <v>181</v>
      </c>
      <c r="C58" s="443"/>
      <c r="D58" s="27">
        <v>3</v>
      </c>
      <c r="E58" s="27">
        <v>3</v>
      </c>
      <c r="F58" s="27"/>
      <c r="G58" s="27"/>
      <c r="H58" s="275"/>
      <c r="I58" s="275">
        <v>3</v>
      </c>
      <c r="J58" s="27"/>
      <c r="K58" s="27"/>
      <c r="L58" s="27"/>
      <c r="M58" s="27"/>
      <c r="N58" s="27"/>
      <c r="O58" s="27"/>
      <c r="P58" s="27"/>
      <c r="Q58" s="27">
        <v>3</v>
      </c>
      <c r="R58" s="27"/>
      <c r="S58" s="27">
        <v>3</v>
      </c>
      <c r="T58" s="27"/>
      <c r="U58" s="27"/>
      <c r="V58" s="27"/>
      <c r="W58" s="28">
        <v>3</v>
      </c>
      <c r="X58" s="39"/>
      <c r="Y58" s="4"/>
    </row>
    <row r="59" spans="1:25" ht="18" customHeight="1">
      <c r="A59" s="448"/>
      <c r="B59" s="339" t="s">
        <v>182</v>
      </c>
      <c r="C59" s="443"/>
      <c r="D59" s="206" t="s">
        <v>392</v>
      </c>
      <c r="E59" s="206" t="s">
        <v>392</v>
      </c>
      <c r="F59" s="206" t="s">
        <v>392</v>
      </c>
      <c r="G59" s="206" t="s">
        <v>392</v>
      </c>
      <c r="H59" s="206" t="s">
        <v>392</v>
      </c>
      <c r="I59" s="206" t="s">
        <v>392</v>
      </c>
      <c r="J59" s="206" t="s">
        <v>392</v>
      </c>
      <c r="K59" s="206" t="s">
        <v>392</v>
      </c>
      <c r="L59" s="206" t="s">
        <v>392</v>
      </c>
      <c r="M59" s="206" t="s">
        <v>392</v>
      </c>
      <c r="N59" s="206" t="s">
        <v>392</v>
      </c>
      <c r="O59" s="206" t="s">
        <v>392</v>
      </c>
      <c r="P59" s="206" t="s">
        <v>392</v>
      </c>
      <c r="Q59" s="206" t="s">
        <v>392</v>
      </c>
      <c r="R59" s="206" t="s">
        <v>392</v>
      </c>
      <c r="S59" s="206" t="s">
        <v>392</v>
      </c>
      <c r="T59" s="206" t="s">
        <v>392</v>
      </c>
      <c r="U59" s="206" t="s">
        <v>392</v>
      </c>
      <c r="V59" s="206" t="s">
        <v>392</v>
      </c>
      <c r="W59" s="207" t="s">
        <v>392</v>
      </c>
      <c r="X59" s="39"/>
      <c r="Y59" s="4"/>
    </row>
    <row r="60" spans="1:25" ht="18" customHeight="1">
      <c r="A60" s="448"/>
      <c r="B60" s="339" t="s">
        <v>183</v>
      </c>
      <c r="C60" s="443"/>
      <c r="D60" s="206" t="s">
        <v>392</v>
      </c>
      <c r="E60" s="206" t="s">
        <v>392</v>
      </c>
      <c r="F60" s="206" t="s">
        <v>392</v>
      </c>
      <c r="G60" s="206" t="s">
        <v>392</v>
      </c>
      <c r="H60" s="206" t="s">
        <v>392</v>
      </c>
      <c r="I60" s="206" t="s">
        <v>392</v>
      </c>
      <c r="J60" s="206" t="s">
        <v>392</v>
      </c>
      <c r="K60" s="206" t="s">
        <v>392</v>
      </c>
      <c r="L60" s="206" t="s">
        <v>392</v>
      </c>
      <c r="M60" s="206" t="s">
        <v>392</v>
      </c>
      <c r="N60" s="206" t="s">
        <v>392</v>
      </c>
      <c r="O60" s="206" t="s">
        <v>392</v>
      </c>
      <c r="P60" s="206" t="s">
        <v>392</v>
      </c>
      <c r="Q60" s="206" t="s">
        <v>392</v>
      </c>
      <c r="R60" s="206" t="s">
        <v>392</v>
      </c>
      <c r="S60" s="206" t="s">
        <v>392</v>
      </c>
      <c r="T60" s="206" t="s">
        <v>392</v>
      </c>
      <c r="U60" s="206" t="s">
        <v>392</v>
      </c>
      <c r="V60" s="206" t="s">
        <v>392</v>
      </c>
      <c r="W60" s="207" t="s">
        <v>392</v>
      </c>
      <c r="X60" s="39"/>
      <c r="Y60" s="4"/>
    </row>
    <row r="61" spans="1:25" ht="18" customHeight="1">
      <c r="A61" s="505"/>
      <c r="B61" s="339" t="s">
        <v>287</v>
      </c>
      <c r="C61" s="507"/>
      <c r="D61" s="27"/>
      <c r="E61" s="27"/>
      <c r="F61" s="27"/>
      <c r="G61" s="27"/>
      <c r="H61" s="275"/>
      <c r="I61" s="275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8"/>
      <c r="X61" s="39"/>
      <c r="Y61" s="4"/>
    </row>
    <row r="62" spans="1:25" ht="18" customHeight="1">
      <c r="A62" s="505"/>
      <c r="B62" s="339" t="s">
        <v>220</v>
      </c>
      <c r="C62" s="507"/>
      <c r="D62" s="27">
        <v>1</v>
      </c>
      <c r="E62" s="27">
        <v>1</v>
      </c>
      <c r="F62" s="27"/>
      <c r="G62" s="27"/>
      <c r="H62" s="275"/>
      <c r="I62" s="275"/>
      <c r="J62" s="27">
        <v>1</v>
      </c>
      <c r="K62" s="27"/>
      <c r="L62" s="27"/>
      <c r="M62" s="27"/>
      <c r="N62" s="27"/>
      <c r="O62" s="27"/>
      <c r="P62" s="27"/>
      <c r="Q62" s="27">
        <v>1</v>
      </c>
      <c r="R62" s="27"/>
      <c r="S62" s="27">
        <v>1</v>
      </c>
      <c r="T62" s="27"/>
      <c r="U62" s="27"/>
      <c r="V62" s="27"/>
      <c r="W62" s="28">
        <v>1</v>
      </c>
      <c r="X62" s="39"/>
      <c r="Y62" s="4"/>
    </row>
    <row r="63" spans="1:25" ht="18" customHeight="1">
      <c r="A63" s="505"/>
      <c r="B63" s="75" t="s">
        <v>102</v>
      </c>
      <c r="C63" s="507"/>
      <c r="D63" s="206" t="s">
        <v>392</v>
      </c>
      <c r="E63" s="206" t="s">
        <v>392</v>
      </c>
      <c r="F63" s="206" t="s">
        <v>392</v>
      </c>
      <c r="G63" s="206" t="s">
        <v>392</v>
      </c>
      <c r="H63" s="206" t="s">
        <v>392</v>
      </c>
      <c r="I63" s="206" t="s">
        <v>392</v>
      </c>
      <c r="J63" s="206" t="s">
        <v>392</v>
      </c>
      <c r="K63" s="206" t="s">
        <v>392</v>
      </c>
      <c r="L63" s="206" t="s">
        <v>392</v>
      </c>
      <c r="M63" s="206" t="s">
        <v>392</v>
      </c>
      <c r="N63" s="206" t="s">
        <v>392</v>
      </c>
      <c r="O63" s="206" t="s">
        <v>392</v>
      </c>
      <c r="P63" s="206" t="s">
        <v>392</v>
      </c>
      <c r="Q63" s="206" t="s">
        <v>392</v>
      </c>
      <c r="R63" s="206" t="s">
        <v>392</v>
      </c>
      <c r="S63" s="206" t="s">
        <v>392</v>
      </c>
      <c r="T63" s="206" t="s">
        <v>392</v>
      </c>
      <c r="U63" s="206" t="s">
        <v>392</v>
      </c>
      <c r="V63" s="206" t="s">
        <v>392</v>
      </c>
      <c r="W63" s="207" t="s">
        <v>392</v>
      </c>
      <c r="X63" s="39"/>
      <c r="Y63" s="4"/>
    </row>
    <row r="64" spans="1:25" ht="18" customHeight="1" thickBot="1">
      <c r="A64" s="506"/>
      <c r="B64" s="489" t="s">
        <v>375</v>
      </c>
      <c r="C64" s="490"/>
      <c r="D64" s="53"/>
      <c r="E64" s="53"/>
      <c r="F64" s="53"/>
      <c r="G64" s="53"/>
      <c r="H64" s="276"/>
      <c r="I64" s="276"/>
      <c r="J64" s="53"/>
      <c r="K64" s="53"/>
      <c r="L64" s="458"/>
      <c r="M64" s="459"/>
      <c r="N64" s="459"/>
      <c r="O64" s="459"/>
      <c r="P64" s="459"/>
      <c r="Q64" s="459"/>
      <c r="R64" s="459"/>
      <c r="S64" s="459"/>
      <c r="T64" s="459"/>
      <c r="U64" s="459"/>
      <c r="V64" s="459"/>
      <c r="W64" s="460"/>
      <c r="X64" s="39"/>
      <c r="Y64" s="4"/>
    </row>
    <row r="65" spans="1:25" ht="18" customHeight="1">
      <c r="A65" s="447" t="s">
        <v>234</v>
      </c>
      <c r="B65" s="73" t="s">
        <v>291</v>
      </c>
      <c r="C65" s="450" t="s">
        <v>373</v>
      </c>
      <c r="D65" s="50">
        <v>15</v>
      </c>
      <c r="E65" s="50">
        <v>15</v>
      </c>
      <c r="F65" s="50"/>
      <c r="G65" s="50"/>
      <c r="H65" s="50">
        <v>15</v>
      </c>
      <c r="I65" s="50"/>
      <c r="J65" s="50"/>
      <c r="K65" s="50"/>
      <c r="L65" s="50"/>
      <c r="M65" s="50">
        <v>15</v>
      </c>
      <c r="N65" s="50"/>
      <c r="O65" s="50">
        <v>3</v>
      </c>
      <c r="P65" s="50"/>
      <c r="Q65" s="50">
        <v>12</v>
      </c>
      <c r="R65" s="50">
        <v>0</v>
      </c>
      <c r="S65" s="50">
        <v>13</v>
      </c>
      <c r="T65" s="50">
        <v>2</v>
      </c>
      <c r="U65" s="50"/>
      <c r="V65" s="50"/>
      <c r="W65" s="26">
        <v>15</v>
      </c>
      <c r="X65" s="39"/>
      <c r="Y65" s="4"/>
    </row>
    <row r="66" spans="1:25" ht="18" customHeight="1">
      <c r="A66" s="448"/>
      <c r="B66" s="75" t="s">
        <v>288</v>
      </c>
      <c r="C66" s="443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8"/>
      <c r="X66" s="39"/>
      <c r="Y66" s="4"/>
    </row>
    <row r="67" spans="1:25" ht="18" customHeight="1">
      <c r="A67" s="448"/>
      <c r="B67" s="75" t="s">
        <v>191</v>
      </c>
      <c r="C67" s="443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8"/>
      <c r="X67" s="39"/>
      <c r="Y67" s="4"/>
    </row>
    <row r="68" spans="1:25" ht="18" customHeight="1">
      <c r="A68" s="448"/>
      <c r="B68" s="75" t="s">
        <v>289</v>
      </c>
      <c r="C68" s="443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8"/>
      <c r="X68" s="39"/>
      <c r="Y68" s="4"/>
    </row>
    <row r="69" spans="1:25" ht="18" customHeight="1">
      <c r="A69" s="448"/>
      <c r="B69" s="75" t="s">
        <v>292</v>
      </c>
      <c r="C69" s="443"/>
      <c r="D69" s="206" t="s">
        <v>392</v>
      </c>
      <c r="E69" s="206" t="s">
        <v>392</v>
      </c>
      <c r="F69" s="206" t="s">
        <v>392</v>
      </c>
      <c r="G69" s="206" t="s">
        <v>392</v>
      </c>
      <c r="H69" s="206" t="s">
        <v>392</v>
      </c>
      <c r="I69" s="206" t="s">
        <v>392</v>
      </c>
      <c r="J69" s="206" t="s">
        <v>392</v>
      </c>
      <c r="K69" s="206" t="s">
        <v>392</v>
      </c>
      <c r="L69" s="206" t="s">
        <v>392</v>
      </c>
      <c r="M69" s="206" t="s">
        <v>392</v>
      </c>
      <c r="N69" s="206" t="s">
        <v>392</v>
      </c>
      <c r="O69" s="206" t="s">
        <v>392</v>
      </c>
      <c r="P69" s="206" t="s">
        <v>392</v>
      </c>
      <c r="Q69" s="206" t="s">
        <v>392</v>
      </c>
      <c r="R69" s="206" t="s">
        <v>392</v>
      </c>
      <c r="S69" s="206" t="s">
        <v>392</v>
      </c>
      <c r="T69" s="206" t="s">
        <v>392</v>
      </c>
      <c r="U69" s="206" t="s">
        <v>392</v>
      </c>
      <c r="V69" s="206" t="s">
        <v>392</v>
      </c>
      <c r="W69" s="207" t="s">
        <v>392</v>
      </c>
      <c r="X69" s="39"/>
      <c r="Y69" s="4"/>
    </row>
    <row r="70" spans="1:25" ht="18" customHeight="1">
      <c r="A70" s="448"/>
      <c r="B70" s="75" t="s">
        <v>293</v>
      </c>
      <c r="C70" s="443"/>
      <c r="D70" s="206" t="s">
        <v>392</v>
      </c>
      <c r="E70" s="206" t="s">
        <v>392</v>
      </c>
      <c r="F70" s="206" t="s">
        <v>392</v>
      </c>
      <c r="G70" s="206" t="s">
        <v>392</v>
      </c>
      <c r="H70" s="206" t="s">
        <v>392</v>
      </c>
      <c r="I70" s="206" t="s">
        <v>392</v>
      </c>
      <c r="J70" s="206" t="s">
        <v>392</v>
      </c>
      <c r="K70" s="206" t="s">
        <v>392</v>
      </c>
      <c r="L70" s="206" t="s">
        <v>392</v>
      </c>
      <c r="M70" s="206" t="s">
        <v>392</v>
      </c>
      <c r="N70" s="206" t="s">
        <v>392</v>
      </c>
      <c r="O70" s="206" t="s">
        <v>392</v>
      </c>
      <c r="P70" s="206" t="s">
        <v>392</v>
      </c>
      <c r="Q70" s="206" t="s">
        <v>392</v>
      </c>
      <c r="R70" s="206" t="s">
        <v>392</v>
      </c>
      <c r="S70" s="206" t="s">
        <v>392</v>
      </c>
      <c r="T70" s="206" t="s">
        <v>392</v>
      </c>
      <c r="U70" s="206" t="s">
        <v>392</v>
      </c>
      <c r="V70" s="206" t="s">
        <v>392</v>
      </c>
      <c r="W70" s="207" t="s">
        <v>392</v>
      </c>
      <c r="X70" s="39"/>
      <c r="Y70" s="4"/>
    </row>
    <row r="71" spans="1:25" ht="18" customHeight="1">
      <c r="A71" s="448"/>
      <c r="B71" s="75" t="s">
        <v>294</v>
      </c>
      <c r="C71" s="443"/>
      <c r="D71" s="206" t="s">
        <v>392</v>
      </c>
      <c r="E71" s="206" t="s">
        <v>392</v>
      </c>
      <c r="F71" s="206" t="s">
        <v>392</v>
      </c>
      <c r="G71" s="206" t="s">
        <v>392</v>
      </c>
      <c r="H71" s="206" t="s">
        <v>392</v>
      </c>
      <c r="I71" s="206" t="s">
        <v>392</v>
      </c>
      <c r="J71" s="206" t="s">
        <v>392</v>
      </c>
      <c r="K71" s="206" t="s">
        <v>392</v>
      </c>
      <c r="L71" s="206" t="s">
        <v>392</v>
      </c>
      <c r="M71" s="206" t="s">
        <v>392</v>
      </c>
      <c r="N71" s="206" t="s">
        <v>392</v>
      </c>
      <c r="O71" s="206" t="s">
        <v>392</v>
      </c>
      <c r="P71" s="206" t="s">
        <v>392</v>
      </c>
      <c r="Q71" s="206" t="s">
        <v>392</v>
      </c>
      <c r="R71" s="206" t="s">
        <v>392</v>
      </c>
      <c r="S71" s="206" t="s">
        <v>392</v>
      </c>
      <c r="T71" s="206" t="s">
        <v>392</v>
      </c>
      <c r="U71" s="206" t="s">
        <v>392</v>
      </c>
      <c r="V71" s="206" t="s">
        <v>392</v>
      </c>
      <c r="W71" s="207" t="s">
        <v>392</v>
      </c>
      <c r="X71" s="39"/>
      <c r="Y71" s="4"/>
    </row>
    <row r="72" spans="1:25" ht="18" customHeight="1">
      <c r="A72" s="505"/>
      <c r="B72" s="75" t="s">
        <v>295</v>
      </c>
      <c r="C72" s="507"/>
      <c r="D72" s="206" t="s">
        <v>392</v>
      </c>
      <c r="E72" s="206" t="s">
        <v>392</v>
      </c>
      <c r="F72" s="206" t="s">
        <v>392</v>
      </c>
      <c r="G72" s="206" t="s">
        <v>392</v>
      </c>
      <c r="H72" s="206" t="s">
        <v>392</v>
      </c>
      <c r="I72" s="206" t="s">
        <v>392</v>
      </c>
      <c r="J72" s="206" t="s">
        <v>392</v>
      </c>
      <c r="K72" s="206" t="s">
        <v>392</v>
      </c>
      <c r="L72" s="206" t="s">
        <v>392</v>
      </c>
      <c r="M72" s="206" t="s">
        <v>392</v>
      </c>
      <c r="N72" s="206" t="s">
        <v>392</v>
      </c>
      <c r="O72" s="206" t="s">
        <v>392</v>
      </c>
      <c r="P72" s="206" t="s">
        <v>392</v>
      </c>
      <c r="Q72" s="206" t="s">
        <v>392</v>
      </c>
      <c r="R72" s="206" t="s">
        <v>392</v>
      </c>
      <c r="S72" s="206" t="s">
        <v>392</v>
      </c>
      <c r="T72" s="206" t="s">
        <v>392</v>
      </c>
      <c r="U72" s="206" t="s">
        <v>392</v>
      </c>
      <c r="V72" s="206" t="s">
        <v>392</v>
      </c>
      <c r="W72" s="207" t="s">
        <v>392</v>
      </c>
      <c r="X72" s="39"/>
      <c r="Y72" s="4"/>
    </row>
    <row r="73" spans="1:25" ht="18" customHeight="1">
      <c r="A73" s="505"/>
      <c r="B73" s="75" t="s">
        <v>296</v>
      </c>
      <c r="C73" s="507"/>
      <c r="D73" s="27">
        <v>1</v>
      </c>
      <c r="E73" s="27">
        <v>1</v>
      </c>
      <c r="F73" s="27"/>
      <c r="G73" s="27"/>
      <c r="H73" s="27"/>
      <c r="I73" s="27">
        <v>1</v>
      </c>
      <c r="J73" s="27"/>
      <c r="K73" s="27"/>
      <c r="L73" s="27">
        <v>1</v>
      </c>
      <c r="M73" s="27"/>
      <c r="N73" s="27"/>
      <c r="O73" s="27"/>
      <c r="P73" s="27"/>
      <c r="Q73" s="27"/>
      <c r="R73" s="27">
        <v>1</v>
      </c>
      <c r="S73" s="27"/>
      <c r="T73" s="27"/>
      <c r="U73" s="27"/>
      <c r="V73" s="27"/>
      <c r="W73" s="28">
        <v>1</v>
      </c>
      <c r="X73" s="39"/>
      <c r="Y73" s="4"/>
    </row>
    <row r="74" spans="1:25" ht="18" customHeight="1">
      <c r="A74" s="505"/>
      <c r="B74" s="75" t="s">
        <v>102</v>
      </c>
      <c r="C74" s="507"/>
      <c r="D74" s="206" t="s">
        <v>392</v>
      </c>
      <c r="E74" s="206" t="s">
        <v>392</v>
      </c>
      <c r="F74" s="206" t="s">
        <v>392</v>
      </c>
      <c r="G74" s="206" t="s">
        <v>392</v>
      </c>
      <c r="H74" s="206" t="s">
        <v>392</v>
      </c>
      <c r="I74" s="206" t="s">
        <v>392</v>
      </c>
      <c r="J74" s="206" t="s">
        <v>392</v>
      </c>
      <c r="K74" s="206" t="s">
        <v>392</v>
      </c>
      <c r="L74" s="206" t="s">
        <v>392</v>
      </c>
      <c r="M74" s="206" t="s">
        <v>392</v>
      </c>
      <c r="N74" s="206" t="s">
        <v>392</v>
      </c>
      <c r="O74" s="206" t="s">
        <v>392</v>
      </c>
      <c r="P74" s="206" t="s">
        <v>392</v>
      </c>
      <c r="Q74" s="206" t="s">
        <v>392</v>
      </c>
      <c r="R74" s="206" t="s">
        <v>392</v>
      </c>
      <c r="S74" s="206" t="s">
        <v>392</v>
      </c>
      <c r="T74" s="206" t="s">
        <v>392</v>
      </c>
      <c r="U74" s="206" t="s">
        <v>392</v>
      </c>
      <c r="V74" s="206" t="s">
        <v>392</v>
      </c>
      <c r="W74" s="207" t="s">
        <v>392</v>
      </c>
      <c r="X74" s="39"/>
      <c r="Y74" s="4"/>
    </row>
    <row r="75" spans="1:25" ht="18" customHeight="1" thickBot="1">
      <c r="A75" s="506"/>
      <c r="B75" s="489" t="s">
        <v>375</v>
      </c>
      <c r="C75" s="490"/>
      <c r="D75" s="53"/>
      <c r="E75" s="53"/>
      <c r="F75" s="53"/>
      <c r="G75" s="53"/>
      <c r="H75" s="53"/>
      <c r="I75" s="53"/>
      <c r="J75" s="53"/>
      <c r="K75" s="53"/>
      <c r="L75" s="458"/>
      <c r="M75" s="459"/>
      <c r="N75" s="459"/>
      <c r="O75" s="459"/>
      <c r="P75" s="459"/>
      <c r="Q75" s="459"/>
      <c r="R75" s="459"/>
      <c r="S75" s="459"/>
      <c r="T75" s="459"/>
      <c r="U75" s="459"/>
      <c r="V75" s="459"/>
      <c r="W75" s="460"/>
      <c r="X75" s="39"/>
      <c r="Y75" s="4"/>
    </row>
    <row r="76" spans="1:25" ht="18" customHeight="1">
      <c r="A76" s="447" t="s">
        <v>192</v>
      </c>
      <c r="B76" s="73" t="s">
        <v>193</v>
      </c>
      <c r="C76" s="450" t="s">
        <v>376</v>
      </c>
      <c r="D76" s="317" t="s">
        <v>392</v>
      </c>
      <c r="E76" s="317" t="s">
        <v>392</v>
      </c>
      <c r="F76" s="317" t="s">
        <v>392</v>
      </c>
      <c r="G76" s="317" t="s">
        <v>392</v>
      </c>
      <c r="H76" s="317" t="s">
        <v>392</v>
      </c>
      <c r="I76" s="317" t="s">
        <v>392</v>
      </c>
      <c r="J76" s="317" t="s">
        <v>392</v>
      </c>
      <c r="K76" s="317" t="s">
        <v>392</v>
      </c>
      <c r="L76" s="317" t="s">
        <v>392</v>
      </c>
      <c r="M76" s="317" t="s">
        <v>392</v>
      </c>
      <c r="N76" s="317" t="s">
        <v>392</v>
      </c>
      <c r="O76" s="317" t="s">
        <v>392</v>
      </c>
      <c r="P76" s="317" t="s">
        <v>392</v>
      </c>
      <c r="Q76" s="317" t="s">
        <v>392</v>
      </c>
      <c r="R76" s="317" t="s">
        <v>392</v>
      </c>
      <c r="S76" s="317" t="s">
        <v>392</v>
      </c>
      <c r="T76" s="317" t="s">
        <v>392</v>
      </c>
      <c r="U76" s="317" t="s">
        <v>392</v>
      </c>
      <c r="V76" s="317" t="s">
        <v>392</v>
      </c>
      <c r="W76" s="337" t="s">
        <v>392</v>
      </c>
      <c r="X76" s="39"/>
      <c r="Y76" s="4"/>
    </row>
    <row r="77" spans="1:25" ht="18" customHeight="1">
      <c r="A77" s="505"/>
      <c r="B77" s="75" t="s">
        <v>194</v>
      </c>
      <c r="C77" s="507"/>
      <c r="D77" s="206" t="s">
        <v>392</v>
      </c>
      <c r="E77" s="206" t="s">
        <v>392</v>
      </c>
      <c r="F77" s="206" t="s">
        <v>392</v>
      </c>
      <c r="G77" s="206" t="s">
        <v>392</v>
      </c>
      <c r="H77" s="206" t="s">
        <v>392</v>
      </c>
      <c r="I77" s="206" t="s">
        <v>392</v>
      </c>
      <c r="J77" s="206" t="s">
        <v>392</v>
      </c>
      <c r="K77" s="206" t="s">
        <v>392</v>
      </c>
      <c r="L77" s="206" t="s">
        <v>392</v>
      </c>
      <c r="M77" s="206" t="s">
        <v>392</v>
      </c>
      <c r="N77" s="206" t="s">
        <v>392</v>
      </c>
      <c r="O77" s="206" t="s">
        <v>392</v>
      </c>
      <c r="P77" s="206" t="s">
        <v>392</v>
      </c>
      <c r="Q77" s="206" t="s">
        <v>392</v>
      </c>
      <c r="R77" s="206" t="s">
        <v>392</v>
      </c>
      <c r="S77" s="206" t="s">
        <v>392</v>
      </c>
      <c r="T77" s="206" t="s">
        <v>392</v>
      </c>
      <c r="U77" s="206" t="s">
        <v>392</v>
      </c>
      <c r="V77" s="206" t="s">
        <v>392</v>
      </c>
      <c r="W77" s="207" t="s">
        <v>392</v>
      </c>
      <c r="X77" s="39"/>
      <c r="Y77" s="4"/>
    </row>
    <row r="78" spans="1:25" ht="18" customHeight="1">
      <c r="A78" s="505"/>
      <c r="B78" s="75" t="s">
        <v>195</v>
      </c>
      <c r="C78" s="507"/>
      <c r="D78" s="206" t="s">
        <v>392</v>
      </c>
      <c r="E78" s="206" t="s">
        <v>392</v>
      </c>
      <c r="F78" s="206" t="s">
        <v>392</v>
      </c>
      <c r="G78" s="206" t="s">
        <v>392</v>
      </c>
      <c r="H78" s="206" t="s">
        <v>392</v>
      </c>
      <c r="I78" s="206" t="s">
        <v>392</v>
      </c>
      <c r="J78" s="206" t="s">
        <v>392</v>
      </c>
      <c r="K78" s="206" t="s">
        <v>392</v>
      </c>
      <c r="L78" s="206" t="s">
        <v>392</v>
      </c>
      <c r="M78" s="206" t="s">
        <v>392</v>
      </c>
      <c r="N78" s="206" t="s">
        <v>392</v>
      </c>
      <c r="O78" s="206" t="s">
        <v>392</v>
      </c>
      <c r="P78" s="206" t="s">
        <v>392</v>
      </c>
      <c r="Q78" s="206" t="s">
        <v>392</v>
      </c>
      <c r="R78" s="206" t="s">
        <v>392</v>
      </c>
      <c r="S78" s="206" t="s">
        <v>392</v>
      </c>
      <c r="T78" s="206" t="s">
        <v>392</v>
      </c>
      <c r="U78" s="206" t="s">
        <v>392</v>
      </c>
      <c r="V78" s="206" t="s">
        <v>392</v>
      </c>
      <c r="W78" s="207" t="s">
        <v>392</v>
      </c>
      <c r="X78" s="39"/>
      <c r="Y78" s="4"/>
    </row>
    <row r="79" spans="1:25" ht="18" customHeight="1">
      <c r="A79" s="505"/>
      <c r="B79" s="75" t="s">
        <v>102</v>
      </c>
      <c r="C79" s="507"/>
      <c r="D79" s="206" t="s">
        <v>392</v>
      </c>
      <c r="E79" s="206" t="s">
        <v>392</v>
      </c>
      <c r="F79" s="206" t="s">
        <v>392</v>
      </c>
      <c r="G79" s="206" t="s">
        <v>392</v>
      </c>
      <c r="H79" s="206" t="s">
        <v>392</v>
      </c>
      <c r="I79" s="206" t="s">
        <v>392</v>
      </c>
      <c r="J79" s="206" t="s">
        <v>392</v>
      </c>
      <c r="K79" s="206" t="s">
        <v>392</v>
      </c>
      <c r="L79" s="206" t="s">
        <v>392</v>
      </c>
      <c r="M79" s="206" t="s">
        <v>392</v>
      </c>
      <c r="N79" s="206" t="s">
        <v>392</v>
      </c>
      <c r="O79" s="206" t="s">
        <v>392</v>
      </c>
      <c r="P79" s="206" t="s">
        <v>392</v>
      </c>
      <c r="Q79" s="206" t="s">
        <v>392</v>
      </c>
      <c r="R79" s="206" t="s">
        <v>392</v>
      </c>
      <c r="S79" s="206" t="s">
        <v>392</v>
      </c>
      <c r="T79" s="206" t="s">
        <v>392</v>
      </c>
      <c r="U79" s="206" t="s">
        <v>392</v>
      </c>
      <c r="V79" s="206" t="s">
        <v>392</v>
      </c>
      <c r="W79" s="207" t="s">
        <v>392</v>
      </c>
      <c r="X79" s="39"/>
      <c r="Y79" s="4"/>
    </row>
    <row r="80" spans="1:25" ht="18" customHeight="1" thickBot="1">
      <c r="A80" s="506"/>
      <c r="B80" s="489" t="s">
        <v>375</v>
      </c>
      <c r="C80" s="490"/>
      <c r="D80" s="53">
        <v>21</v>
      </c>
      <c r="E80" s="53"/>
      <c r="F80" s="53"/>
      <c r="G80" s="53">
        <v>21</v>
      </c>
      <c r="H80" s="53"/>
      <c r="I80" s="53">
        <v>21</v>
      </c>
      <c r="J80" s="53"/>
      <c r="K80" s="53"/>
      <c r="L80" s="458"/>
      <c r="M80" s="459"/>
      <c r="N80" s="459"/>
      <c r="O80" s="459"/>
      <c r="P80" s="459"/>
      <c r="Q80" s="459"/>
      <c r="R80" s="459"/>
      <c r="S80" s="459"/>
      <c r="T80" s="459"/>
      <c r="U80" s="459"/>
      <c r="V80" s="459"/>
      <c r="W80" s="460"/>
      <c r="X80" s="39"/>
      <c r="Y80" s="4"/>
    </row>
    <row r="81" spans="1:25" ht="18" customHeight="1">
      <c r="A81" s="511" t="s">
        <v>196</v>
      </c>
      <c r="B81" s="71" t="s">
        <v>331</v>
      </c>
      <c r="C81" s="387" t="s">
        <v>373</v>
      </c>
      <c r="D81" s="50">
        <v>36</v>
      </c>
      <c r="E81" s="50">
        <v>19</v>
      </c>
      <c r="F81" s="50">
        <v>2</v>
      </c>
      <c r="G81" s="50">
        <v>15</v>
      </c>
      <c r="H81" s="50">
        <v>11</v>
      </c>
      <c r="I81" s="50">
        <v>24</v>
      </c>
      <c r="J81" s="50">
        <v>1</v>
      </c>
      <c r="K81" s="50">
        <v>30</v>
      </c>
      <c r="L81" s="50">
        <v>12</v>
      </c>
      <c r="M81" s="50">
        <v>7</v>
      </c>
      <c r="N81" s="50">
        <v>17</v>
      </c>
      <c r="O81" s="50">
        <v>11</v>
      </c>
      <c r="P81" s="50">
        <v>11</v>
      </c>
      <c r="Q81" s="50">
        <v>25</v>
      </c>
      <c r="R81" s="50"/>
      <c r="S81" s="50">
        <v>19</v>
      </c>
      <c r="T81" s="50">
        <v>17</v>
      </c>
      <c r="U81" s="50"/>
      <c r="V81" s="50">
        <v>25</v>
      </c>
      <c r="W81" s="26">
        <v>4</v>
      </c>
      <c r="X81" s="39"/>
      <c r="Y81" s="4"/>
    </row>
    <row r="82" spans="1:25" ht="18" customHeight="1">
      <c r="A82" s="512"/>
      <c r="B82" s="72" t="s">
        <v>332</v>
      </c>
      <c r="C82" s="461"/>
      <c r="D82" s="60"/>
      <c r="E82" s="60"/>
      <c r="F82" s="60"/>
      <c r="G82" s="60"/>
      <c r="H82" s="60"/>
      <c r="I82" s="60"/>
      <c r="J82" s="199"/>
      <c r="K82" s="59"/>
      <c r="L82" s="198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70"/>
      <c r="X82" s="39"/>
      <c r="Y82" s="4"/>
    </row>
    <row r="83" spans="1:25" ht="18" customHeight="1">
      <c r="A83" s="512"/>
      <c r="B83" s="72" t="s">
        <v>197</v>
      </c>
      <c r="C83" s="461"/>
      <c r="D83" s="60"/>
      <c r="E83" s="60"/>
      <c r="F83" s="60"/>
      <c r="G83" s="60"/>
      <c r="H83" s="60"/>
      <c r="I83" s="60"/>
      <c r="J83" s="199"/>
      <c r="K83" s="59"/>
      <c r="L83" s="198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70"/>
      <c r="X83" s="39"/>
      <c r="Y83" s="4"/>
    </row>
    <row r="84" spans="1:25" ht="18" customHeight="1">
      <c r="A84" s="512"/>
      <c r="B84" s="148" t="s">
        <v>102</v>
      </c>
      <c r="C84" s="426"/>
      <c r="D84" s="52">
        <f>SUM(D81:D83)</f>
        <v>36</v>
      </c>
      <c r="E84" s="27">
        <f t="shared" ref="E84:W84" si="11">SUM(E81:E83)</f>
        <v>19</v>
      </c>
      <c r="F84" s="27">
        <f t="shared" si="11"/>
        <v>2</v>
      </c>
      <c r="G84" s="27">
        <f t="shared" si="11"/>
        <v>15</v>
      </c>
      <c r="H84" s="27">
        <f t="shared" si="11"/>
        <v>11</v>
      </c>
      <c r="I84" s="27">
        <f t="shared" si="11"/>
        <v>24</v>
      </c>
      <c r="J84" s="27">
        <f t="shared" si="11"/>
        <v>1</v>
      </c>
      <c r="K84" s="27">
        <f t="shared" si="11"/>
        <v>30</v>
      </c>
      <c r="L84" s="27">
        <f t="shared" si="11"/>
        <v>12</v>
      </c>
      <c r="M84" s="27">
        <f t="shared" si="11"/>
        <v>7</v>
      </c>
      <c r="N84" s="52">
        <f t="shared" si="11"/>
        <v>17</v>
      </c>
      <c r="O84" s="27">
        <f t="shared" si="11"/>
        <v>11</v>
      </c>
      <c r="P84" s="27">
        <f t="shared" si="11"/>
        <v>11</v>
      </c>
      <c r="Q84" s="27">
        <f t="shared" si="11"/>
        <v>25</v>
      </c>
      <c r="R84" s="52"/>
      <c r="S84" s="27">
        <f t="shared" si="11"/>
        <v>19</v>
      </c>
      <c r="T84" s="52">
        <f t="shared" si="11"/>
        <v>17</v>
      </c>
      <c r="U84" s="48"/>
      <c r="V84" s="57">
        <f t="shared" si="11"/>
        <v>25</v>
      </c>
      <c r="W84" s="28">
        <f t="shared" si="11"/>
        <v>4</v>
      </c>
      <c r="X84" s="39"/>
      <c r="Y84" s="4"/>
    </row>
    <row r="85" spans="1:25" ht="18" customHeight="1" thickBot="1">
      <c r="A85" s="513"/>
      <c r="B85" s="382" t="s">
        <v>375</v>
      </c>
      <c r="C85" s="384"/>
      <c r="D85" s="53">
        <v>31</v>
      </c>
      <c r="E85" s="53">
        <v>13</v>
      </c>
      <c r="F85" s="53">
        <v>6</v>
      </c>
      <c r="G85" s="53">
        <v>12</v>
      </c>
      <c r="H85" s="53">
        <v>10</v>
      </c>
      <c r="I85" s="53">
        <v>21</v>
      </c>
      <c r="J85" s="53"/>
      <c r="K85" s="53">
        <v>31</v>
      </c>
      <c r="L85" s="458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60"/>
      <c r="X85" s="39"/>
      <c r="Y85" s="4"/>
    </row>
    <row r="86" spans="1:25" ht="18" customHeight="1">
      <c r="A86" s="447" t="s">
        <v>297</v>
      </c>
      <c r="B86" s="73" t="s">
        <v>323</v>
      </c>
      <c r="C86" s="450" t="s">
        <v>376</v>
      </c>
      <c r="D86" s="50">
        <v>43</v>
      </c>
      <c r="E86" s="50">
        <v>28</v>
      </c>
      <c r="F86" s="50">
        <v>14.5</v>
      </c>
      <c r="G86" s="50"/>
      <c r="H86" s="50">
        <v>41</v>
      </c>
      <c r="I86" s="50">
        <v>2</v>
      </c>
      <c r="J86" s="50"/>
      <c r="K86" s="50">
        <v>43</v>
      </c>
      <c r="L86" s="50">
        <v>39</v>
      </c>
      <c r="M86" s="50">
        <v>3.5</v>
      </c>
      <c r="N86" s="50"/>
      <c r="O86" s="50"/>
      <c r="P86" s="50"/>
      <c r="Q86" s="50">
        <v>43</v>
      </c>
      <c r="R86" s="50"/>
      <c r="S86" s="50">
        <v>39</v>
      </c>
      <c r="T86" s="50">
        <v>3.5</v>
      </c>
      <c r="U86" s="50">
        <v>11</v>
      </c>
      <c r="V86" s="50">
        <v>28</v>
      </c>
      <c r="W86" s="26">
        <v>4</v>
      </c>
      <c r="X86" s="39"/>
      <c r="Y86" s="4"/>
    </row>
    <row r="87" spans="1:25" ht="18" customHeight="1">
      <c r="A87" s="505"/>
      <c r="B87" s="75" t="s">
        <v>299</v>
      </c>
      <c r="C87" s="443"/>
      <c r="D87" s="206" t="s">
        <v>390</v>
      </c>
      <c r="E87" s="206" t="s">
        <v>390</v>
      </c>
      <c r="F87" s="206" t="s">
        <v>390</v>
      </c>
      <c r="G87" s="206" t="s">
        <v>390</v>
      </c>
      <c r="H87" s="206" t="s">
        <v>390</v>
      </c>
      <c r="I87" s="206" t="s">
        <v>390</v>
      </c>
      <c r="J87" s="206" t="s">
        <v>390</v>
      </c>
      <c r="K87" s="206" t="s">
        <v>390</v>
      </c>
      <c r="L87" s="206" t="s">
        <v>390</v>
      </c>
      <c r="M87" s="206" t="s">
        <v>390</v>
      </c>
      <c r="N87" s="206" t="s">
        <v>390</v>
      </c>
      <c r="O87" s="206" t="s">
        <v>390</v>
      </c>
      <c r="P87" s="206" t="s">
        <v>390</v>
      </c>
      <c r="Q87" s="206" t="s">
        <v>390</v>
      </c>
      <c r="R87" s="206" t="s">
        <v>390</v>
      </c>
      <c r="S87" s="206" t="s">
        <v>390</v>
      </c>
      <c r="T87" s="206" t="s">
        <v>390</v>
      </c>
      <c r="U87" s="206" t="s">
        <v>390</v>
      </c>
      <c r="V87" s="206" t="s">
        <v>390</v>
      </c>
      <c r="W87" s="207" t="s">
        <v>390</v>
      </c>
      <c r="X87" s="39"/>
      <c r="Y87" s="4"/>
    </row>
    <row r="88" spans="1:25" ht="18" customHeight="1">
      <c r="A88" s="505"/>
      <c r="B88" s="75" t="s">
        <v>324</v>
      </c>
      <c r="C88" s="443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8"/>
      <c r="X88" s="39"/>
      <c r="Y88" s="4"/>
    </row>
    <row r="89" spans="1:25" ht="18" customHeight="1">
      <c r="A89" s="505"/>
      <c r="B89" s="75" t="s">
        <v>325</v>
      </c>
      <c r="C89" s="443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8"/>
      <c r="X89" s="39"/>
      <c r="Y89" s="4"/>
    </row>
    <row r="90" spans="1:25" ht="18" customHeight="1">
      <c r="A90" s="505"/>
      <c r="B90" s="75" t="s">
        <v>326</v>
      </c>
      <c r="C90" s="443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8"/>
      <c r="X90" s="39"/>
      <c r="Y90" s="4"/>
    </row>
    <row r="91" spans="1:25" ht="18" customHeight="1">
      <c r="A91" s="505"/>
      <c r="B91" s="75" t="s">
        <v>327</v>
      </c>
      <c r="C91" s="443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8"/>
      <c r="X91" s="39"/>
      <c r="Y91" s="4"/>
    </row>
    <row r="92" spans="1:25" ht="18" customHeight="1">
      <c r="A92" s="505"/>
      <c r="B92" s="75" t="s">
        <v>328</v>
      </c>
      <c r="C92" s="507"/>
      <c r="D92" s="206" t="s">
        <v>390</v>
      </c>
      <c r="E92" s="206" t="s">
        <v>390</v>
      </c>
      <c r="F92" s="206" t="s">
        <v>390</v>
      </c>
      <c r="G92" s="206" t="s">
        <v>390</v>
      </c>
      <c r="H92" s="206" t="s">
        <v>390</v>
      </c>
      <c r="I92" s="206" t="s">
        <v>390</v>
      </c>
      <c r="J92" s="206" t="s">
        <v>390</v>
      </c>
      <c r="K92" s="206" t="s">
        <v>390</v>
      </c>
      <c r="L92" s="206" t="s">
        <v>390</v>
      </c>
      <c r="M92" s="206" t="s">
        <v>390</v>
      </c>
      <c r="N92" s="206" t="s">
        <v>390</v>
      </c>
      <c r="O92" s="206" t="s">
        <v>390</v>
      </c>
      <c r="P92" s="206" t="s">
        <v>390</v>
      </c>
      <c r="Q92" s="206" t="s">
        <v>390</v>
      </c>
      <c r="R92" s="206" t="s">
        <v>390</v>
      </c>
      <c r="S92" s="206" t="s">
        <v>390</v>
      </c>
      <c r="T92" s="206" t="s">
        <v>390</v>
      </c>
      <c r="U92" s="206" t="s">
        <v>390</v>
      </c>
      <c r="V92" s="206" t="s">
        <v>390</v>
      </c>
      <c r="W92" s="207" t="s">
        <v>390</v>
      </c>
      <c r="X92" s="39"/>
      <c r="Y92" s="4"/>
    </row>
    <row r="93" spans="1:25" ht="18" customHeight="1">
      <c r="A93" s="505"/>
      <c r="B93" s="75" t="s">
        <v>102</v>
      </c>
      <c r="C93" s="507"/>
      <c r="D93" s="206" t="s">
        <v>392</v>
      </c>
      <c r="E93" s="206" t="s">
        <v>392</v>
      </c>
      <c r="F93" s="206" t="s">
        <v>392</v>
      </c>
      <c r="G93" s="206" t="s">
        <v>392</v>
      </c>
      <c r="H93" s="206" t="s">
        <v>392</v>
      </c>
      <c r="I93" s="206" t="s">
        <v>392</v>
      </c>
      <c r="J93" s="206" t="s">
        <v>392</v>
      </c>
      <c r="K93" s="206" t="s">
        <v>392</v>
      </c>
      <c r="L93" s="206" t="s">
        <v>392</v>
      </c>
      <c r="M93" s="206" t="s">
        <v>392</v>
      </c>
      <c r="N93" s="206" t="s">
        <v>392</v>
      </c>
      <c r="O93" s="206" t="s">
        <v>392</v>
      </c>
      <c r="P93" s="206" t="s">
        <v>392</v>
      </c>
      <c r="Q93" s="206" t="s">
        <v>392</v>
      </c>
      <c r="R93" s="206" t="s">
        <v>392</v>
      </c>
      <c r="S93" s="206" t="s">
        <v>392</v>
      </c>
      <c r="T93" s="206" t="s">
        <v>392</v>
      </c>
      <c r="U93" s="206" t="s">
        <v>392</v>
      </c>
      <c r="V93" s="206" t="s">
        <v>392</v>
      </c>
      <c r="W93" s="207" t="s">
        <v>392</v>
      </c>
      <c r="X93" s="39"/>
      <c r="Y93" s="4"/>
    </row>
    <row r="94" spans="1:25" ht="18" customHeight="1" thickBot="1">
      <c r="A94" s="506"/>
      <c r="B94" s="489" t="s">
        <v>375</v>
      </c>
      <c r="C94" s="490"/>
      <c r="D94" s="53">
        <v>78</v>
      </c>
      <c r="E94" s="53">
        <v>36</v>
      </c>
      <c r="F94" s="53">
        <v>42</v>
      </c>
      <c r="G94" s="53"/>
      <c r="H94" s="53">
        <v>73</v>
      </c>
      <c r="I94" s="53">
        <v>5</v>
      </c>
      <c r="J94" s="53"/>
      <c r="K94" s="53">
        <v>63.7</v>
      </c>
      <c r="L94" s="458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60"/>
      <c r="X94" s="39"/>
      <c r="Y94" s="4"/>
    </row>
    <row r="95" spans="1:25" ht="18" customHeight="1">
      <c r="A95" s="435" t="s">
        <v>198</v>
      </c>
      <c r="B95" s="71" t="s">
        <v>221</v>
      </c>
      <c r="C95" s="387" t="s">
        <v>373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26"/>
      <c r="X95" s="39"/>
      <c r="Y95" s="4"/>
    </row>
    <row r="96" spans="1:25" ht="18" customHeight="1">
      <c r="A96" s="457"/>
      <c r="B96" s="74" t="s">
        <v>222</v>
      </c>
      <c r="C96" s="388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8"/>
      <c r="X96" s="39"/>
      <c r="Y96" s="4"/>
    </row>
    <row r="97" spans="1:25" ht="18" customHeight="1">
      <c r="A97" s="436"/>
      <c r="B97" s="72" t="s">
        <v>223</v>
      </c>
      <c r="C97" s="461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8"/>
      <c r="X97" s="39"/>
      <c r="Y97" s="4"/>
    </row>
    <row r="98" spans="1:25" ht="18" customHeight="1">
      <c r="A98" s="436"/>
      <c r="B98" s="72" t="s">
        <v>224</v>
      </c>
      <c r="C98" s="461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8"/>
      <c r="X98" s="39"/>
      <c r="Y98" s="4"/>
    </row>
    <row r="99" spans="1:25" ht="18" customHeight="1">
      <c r="A99" s="436"/>
      <c r="B99" s="72" t="s">
        <v>102</v>
      </c>
      <c r="C99" s="426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8"/>
      <c r="X99" s="39"/>
      <c r="Y99" s="4"/>
    </row>
    <row r="100" spans="1:25" ht="18" customHeight="1" thickBot="1">
      <c r="A100" s="437"/>
      <c r="B100" s="382" t="s">
        <v>374</v>
      </c>
      <c r="C100" s="442"/>
      <c r="D100" s="53"/>
      <c r="E100" s="53"/>
      <c r="F100" s="53"/>
      <c r="G100" s="53"/>
      <c r="H100" s="53"/>
      <c r="I100" s="53"/>
      <c r="J100" s="53"/>
      <c r="K100" s="53"/>
      <c r="L100" s="458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60"/>
      <c r="X100" s="39"/>
      <c r="Y100" s="4"/>
    </row>
    <row r="101" spans="1:25" ht="18" customHeight="1">
      <c r="A101" s="447" t="s">
        <v>321</v>
      </c>
      <c r="B101" s="73" t="s">
        <v>199</v>
      </c>
      <c r="C101" s="450" t="s">
        <v>376</v>
      </c>
      <c r="D101" s="50">
        <v>10</v>
      </c>
      <c r="E101" s="50">
        <v>6</v>
      </c>
      <c r="F101" s="50">
        <v>4</v>
      </c>
      <c r="G101" s="50"/>
      <c r="H101" s="50">
        <v>10</v>
      </c>
      <c r="I101" s="50"/>
      <c r="J101" s="50"/>
      <c r="K101" s="50">
        <v>10</v>
      </c>
      <c r="L101" s="50"/>
      <c r="M101" s="50"/>
      <c r="N101" s="50">
        <v>10</v>
      </c>
      <c r="O101" s="50">
        <v>10</v>
      </c>
      <c r="P101" s="50"/>
      <c r="Q101" s="50"/>
      <c r="R101" s="50"/>
      <c r="S101" s="50"/>
      <c r="T101" s="50">
        <v>10</v>
      </c>
      <c r="U101" s="50"/>
      <c r="V101" s="50">
        <v>10</v>
      </c>
      <c r="W101" s="26"/>
      <c r="X101" s="39"/>
      <c r="Y101" s="4"/>
    </row>
    <row r="102" spans="1:25" ht="18" customHeight="1">
      <c r="A102" s="505"/>
      <c r="B102" s="75" t="s">
        <v>306</v>
      </c>
      <c r="C102" s="507"/>
      <c r="D102" s="27">
        <v>27</v>
      </c>
      <c r="E102" s="27">
        <v>17</v>
      </c>
      <c r="F102" s="27"/>
      <c r="G102" s="27">
        <v>10</v>
      </c>
      <c r="H102" s="27">
        <v>27</v>
      </c>
      <c r="I102" s="27"/>
      <c r="J102" s="27"/>
      <c r="K102" s="27">
        <v>27</v>
      </c>
      <c r="L102" s="27"/>
      <c r="M102" s="27"/>
      <c r="N102" s="27">
        <v>27</v>
      </c>
      <c r="O102" s="27">
        <v>17</v>
      </c>
      <c r="P102" s="27">
        <v>7</v>
      </c>
      <c r="Q102" s="27">
        <v>10</v>
      </c>
      <c r="R102" s="27"/>
      <c r="S102" s="27">
        <v>1</v>
      </c>
      <c r="T102" s="27">
        <v>26</v>
      </c>
      <c r="U102" s="27"/>
      <c r="V102" s="27">
        <v>26</v>
      </c>
      <c r="W102" s="28"/>
      <c r="X102" s="39"/>
      <c r="Y102" s="4"/>
    </row>
    <row r="103" spans="1:25" ht="18" customHeight="1">
      <c r="A103" s="505"/>
      <c r="B103" s="75" t="s">
        <v>286</v>
      </c>
      <c r="C103" s="507"/>
      <c r="D103" s="206" t="s">
        <v>392</v>
      </c>
      <c r="E103" s="206" t="s">
        <v>392</v>
      </c>
      <c r="F103" s="206" t="s">
        <v>392</v>
      </c>
      <c r="G103" s="206" t="s">
        <v>392</v>
      </c>
      <c r="H103" s="206" t="s">
        <v>392</v>
      </c>
      <c r="I103" s="206" t="s">
        <v>392</v>
      </c>
      <c r="J103" s="206" t="s">
        <v>392</v>
      </c>
      <c r="K103" s="206" t="s">
        <v>392</v>
      </c>
      <c r="L103" s="206" t="s">
        <v>392</v>
      </c>
      <c r="M103" s="206" t="s">
        <v>392</v>
      </c>
      <c r="N103" s="206" t="s">
        <v>392</v>
      </c>
      <c r="O103" s="206" t="s">
        <v>392</v>
      </c>
      <c r="P103" s="206" t="s">
        <v>392</v>
      </c>
      <c r="Q103" s="206" t="s">
        <v>392</v>
      </c>
      <c r="R103" s="206" t="s">
        <v>392</v>
      </c>
      <c r="S103" s="206" t="s">
        <v>392</v>
      </c>
      <c r="T103" s="206" t="s">
        <v>392</v>
      </c>
      <c r="U103" s="206" t="s">
        <v>392</v>
      </c>
      <c r="V103" s="206" t="s">
        <v>392</v>
      </c>
      <c r="W103" s="207" t="s">
        <v>392</v>
      </c>
      <c r="X103" s="39"/>
      <c r="Y103" s="4"/>
    </row>
    <row r="104" spans="1:25" ht="18" customHeight="1">
      <c r="A104" s="505"/>
      <c r="B104" s="75" t="s">
        <v>307</v>
      </c>
      <c r="C104" s="50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8"/>
      <c r="X104" s="39"/>
      <c r="Y104" s="4"/>
    </row>
    <row r="105" spans="1:25" ht="18" customHeight="1">
      <c r="A105" s="505"/>
      <c r="B105" s="75" t="s">
        <v>102</v>
      </c>
      <c r="C105" s="507"/>
      <c r="D105" s="206" t="s">
        <v>392</v>
      </c>
      <c r="E105" s="206" t="s">
        <v>392</v>
      </c>
      <c r="F105" s="206" t="s">
        <v>392</v>
      </c>
      <c r="G105" s="206" t="s">
        <v>392</v>
      </c>
      <c r="H105" s="206" t="s">
        <v>392</v>
      </c>
      <c r="I105" s="206" t="s">
        <v>392</v>
      </c>
      <c r="J105" s="206" t="s">
        <v>392</v>
      </c>
      <c r="K105" s="206" t="s">
        <v>392</v>
      </c>
      <c r="L105" s="206" t="s">
        <v>392</v>
      </c>
      <c r="M105" s="206" t="s">
        <v>392</v>
      </c>
      <c r="N105" s="206" t="s">
        <v>392</v>
      </c>
      <c r="O105" s="206" t="s">
        <v>392</v>
      </c>
      <c r="P105" s="206" t="s">
        <v>392</v>
      </c>
      <c r="Q105" s="206" t="s">
        <v>392</v>
      </c>
      <c r="R105" s="206" t="s">
        <v>392</v>
      </c>
      <c r="S105" s="206" t="s">
        <v>392</v>
      </c>
      <c r="T105" s="206" t="s">
        <v>392</v>
      </c>
      <c r="U105" s="206" t="s">
        <v>392</v>
      </c>
      <c r="V105" s="206" t="s">
        <v>392</v>
      </c>
      <c r="W105" s="207" t="s">
        <v>392</v>
      </c>
      <c r="X105" s="233"/>
      <c r="Y105" s="4"/>
    </row>
    <row r="106" spans="1:25" ht="18" customHeight="1" thickBot="1">
      <c r="A106" s="506"/>
      <c r="B106" s="489" t="s">
        <v>375</v>
      </c>
      <c r="C106" s="490"/>
      <c r="D106" s="53">
        <v>80</v>
      </c>
      <c r="E106" s="53">
        <v>51</v>
      </c>
      <c r="F106" s="53">
        <v>2</v>
      </c>
      <c r="G106" s="53">
        <v>27</v>
      </c>
      <c r="H106" s="53">
        <v>78</v>
      </c>
      <c r="I106" s="53">
        <v>2</v>
      </c>
      <c r="J106" s="53"/>
      <c r="K106" s="53">
        <v>80</v>
      </c>
      <c r="L106" s="458"/>
      <c r="M106" s="459"/>
      <c r="N106" s="459"/>
      <c r="O106" s="459"/>
      <c r="P106" s="459"/>
      <c r="Q106" s="459"/>
      <c r="R106" s="459"/>
      <c r="S106" s="459"/>
      <c r="T106" s="459"/>
      <c r="U106" s="459"/>
      <c r="V106" s="459"/>
      <c r="W106" s="460"/>
      <c r="X106" s="39"/>
      <c r="Y106" s="4"/>
    </row>
    <row r="107" spans="1:25" ht="18" customHeight="1">
      <c r="A107" s="435" t="s">
        <v>208</v>
      </c>
      <c r="B107" s="73" t="s">
        <v>225</v>
      </c>
      <c r="C107" s="387" t="s">
        <v>376</v>
      </c>
      <c r="D107" s="317" t="s">
        <v>392</v>
      </c>
      <c r="E107" s="317" t="s">
        <v>392</v>
      </c>
      <c r="F107" s="317" t="s">
        <v>392</v>
      </c>
      <c r="G107" s="317" t="s">
        <v>392</v>
      </c>
      <c r="H107" s="317" t="s">
        <v>392</v>
      </c>
      <c r="I107" s="317" t="s">
        <v>392</v>
      </c>
      <c r="J107" s="317" t="s">
        <v>392</v>
      </c>
      <c r="K107" s="317" t="s">
        <v>392</v>
      </c>
      <c r="L107" s="317" t="s">
        <v>392</v>
      </c>
      <c r="M107" s="317" t="s">
        <v>392</v>
      </c>
      <c r="N107" s="317" t="s">
        <v>392</v>
      </c>
      <c r="O107" s="317" t="s">
        <v>392</v>
      </c>
      <c r="P107" s="317" t="s">
        <v>392</v>
      </c>
      <c r="Q107" s="317" t="s">
        <v>392</v>
      </c>
      <c r="R107" s="317" t="s">
        <v>392</v>
      </c>
      <c r="S107" s="317" t="s">
        <v>392</v>
      </c>
      <c r="T107" s="317" t="s">
        <v>392</v>
      </c>
      <c r="U107" s="317" t="s">
        <v>392</v>
      </c>
      <c r="V107" s="317" t="s">
        <v>392</v>
      </c>
      <c r="W107" s="337" t="s">
        <v>392</v>
      </c>
      <c r="X107" s="233"/>
      <c r="Y107" s="4"/>
    </row>
    <row r="108" spans="1:25" ht="18" customHeight="1">
      <c r="A108" s="457"/>
      <c r="B108" s="75" t="s">
        <v>226</v>
      </c>
      <c r="C108" s="388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8"/>
      <c r="X108" s="39"/>
      <c r="Y108" s="4"/>
    </row>
    <row r="109" spans="1:25" ht="18" customHeight="1">
      <c r="A109" s="457"/>
      <c r="B109" s="75" t="s">
        <v>227</v>
      </c>
      <c r="C109" s="388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8"/>
      <c r="X109" s="39"/>
      <c r="Y109" s="4"/>
    </row>
    <row r="110" spans="1:25" ht="18" customHeight="1">
      <c r="A110" s="457"/>
      <c r="B110" s="75" t="s">
        <v>228</v>
      </c>
      <c r="C110" s="388"/>
      <c r="D110" s="27">
        <v>1</v>
      </c>
      <c r="E110" s="27">
        <v>1</v>
      </c>
      <c r="F110" s="27"/>
      <c r="G110" s="27"/>
      <c r="H110" s="27"/>
      <c r="I110" s="27">
        <v>1</v>
      </c>
      <c r="J110" s="27"/>
      <c r="K110" s="27"/>
      <c r="L110" s="27">
        <v>1</v>
      </c>
      <c r="M110" s="27"/>
      <c r="N110" s="27"/>
      <c r="O110" s="27">
        <v>1</v>
      </c>
      <c r="P110" s="27"/>
      <c r="Q110" s="27"/>
      <c r="R110" s="27"/>
      <c r="S110" s="27">
        <v>1</v>
      </c>
      <c r="T110" s="27"/>
      <c r="U110" s="27"/>
      <c r="V110" s="27"/>
      <c r="W110" s="28">
        <v>1</v>
      </c>
      <c r="X110" s="39"/>
      <c r="Y110" s="4"/>
    </row>
    <row r="111" spans="1:25" ht="18" customHeight="1">
      <c r="A111" s="457"/>
      <c r="B111" s="75" t="s">
        <v>229</v>
      </c>
      <c r="C111" s="388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8"/>
      <c r="X111" s="39"/>
      <c r="Y111" s="4"/>
    </row>
    <row r="112" spans="1:25" ht="18" customHeight="1">
      <c r="A112" s="457"/>
      <c r="B112" s="74" t="s">
        <v>205</v>
      </c>
      <c r="C112" s="388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8"/>
      <c r="X112" s="39"/>
      <c r="Y112" s="4"/>
    </row>
    <row r="113" spans="1:25" ht="18" customHeight="1">
      <c r="A113" s="457"/>
      <c r="B113" s="72" t="s">
        <v>206</v>
      </c>
      <c r="C113" s="461"/>
      <c r="D113" s="206" t="s">
        <v>392</v>
      </c>
      <c r="E113" s="206" t="s">
        <v>392</v>
      </c>
      <c r="F113" s="206" t="s">
        <v>392</v>
      </c>
      <c r="G113" s="206" t="s">
        <v>392</v>
      </c>
      <c r="H113" s="206" t="s">
        <v>392</v>
      </c>
      <c r="I113" s="206" t="s">
        <v>392</v>
      </c>
      <c r="J113" s="206" t="s">
        <v>392</v>
      </c>
      <c r="K113" s="206" t="s">
        <v>392</v>
      </c>
      <c r="L113" s="206" t="s">
        <v>392</v>
      </c>
      <c r="M113" s="206" t="s">
        <v>392</v>
      </c>
      <c r="N113" s="206" t="s">
        <v>392</v>
      </c>
      <c r="O113" s="206" t="s">
        <v>392</v>
      </c>
      <c r="P113" s="206" t="s">
        <v>392</v>
      </c>
      <c r="Q113" s="206" t="s">
        <v>392</v>
      </c>
      <c r="R113" s="206" t="s">
        <v>392</v>
      </c>
      <c r="S113" s="206" t="s">
        <v>392</v>
      </c>
      <c r="T113" s="206" t="s">
        <v>392</v>
      </c>
      <c r="U113" s="206" t="s">
        <v>392</v>
      </c>
      <c r="V113" s="206" t="s">
        <v>392</v>
      </c>
      <c r="W113" s="207" t="s">
        <v>392</v>
      </c>
      <c r="X113" s="39"/>
      <c r="Y113" s="4"/>
    </row>
    <row r="114" spans="1:25" ht="18" customHeight="1">
      <c r="A114" s="436"/>
      <c r="B114" s="72" t="s">
        <v>230</v>
      </c>
      <c r="C114" s="461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8"/>
      <c r="X114" s="39"/>
      <c r="Y114" s="4"/>
    </row>
    <row r="115" spans="1:25" ht="18" customHeight="1">
      <c r="A115" s="436"/>
      <c r="B115" s="72" t="s">
        <v>102</v>
      </c>
      <c r="C115" s="426"/>
      <c r="D115" s="206" t="s">
        <v>392</v>
      </c>
      <c r="E115" s="206" t="s">
        <v>392</v>
      </c>
      <c r="F115" s="206" t="s">
        <v>392</v>
      </c>
      <c r="G115" s="206" t="s">
        <v>392</v>
      </c>
      <c r="H115" s="206" t="s">
        <v>392</v>
      </c>
      <c r="I115" s="206" t="s">
        <v>392</v>
      </c>
      <c r="J115" s="206" t="s">
        <v>392</v>
      </c>
      <c r="K115" s="206" t="s">
        <v>392</v>
      </c>
      <c r="L115" s="206" t="s">
        <v>392</v>
      </c>
      <c r="M115" s="206" t="s">
        <v>392</v>
      </c>
      <c r="N115" s="206" t="s">
        <v>392</v>
      </c>
      <c r="O115" s="206" t="s">
        <v>392</v>
      </c>
      <c r="P115" s="206" t="s">
        <v>392</v>
      </c>
      <c r="Q115" s="206" t="s">
        <v>392</v>
      </c>
      <c r="R115" s="206" t="s">
        <v>392</v>
      </c>
      <c r="S115" s="206" t="s">
        <v>392</v>
      </c>
      <c r="T115" s="206" t="s">
        <v>392</v>
      </c>
      <c r="U115" s="206" t="s">
        <v>392</v>
      </c>
      <c r="V115" s="206" t="s">
        <v>392</v>
      </c>
      <c r="W115" s="207" t="s">
        <v>392</v>
      </c>
      <c r="X115" s="233"/>
      <c r="Y115" s="4"/>
    </row>
    <row r="116" spans="1:25" ht="18" customHeight="1" thickBot="1">
      <c r="A116" s="437"/>
      <c r="B116" s="382" t="s">
        <v>375</v>
      </c>
      <c r="C116" s="442"/>
      <c r="D116" s="53"/>
      <c r="E116" s="53"/>
      <c r="F116" s="53"/>
      <c r="G116" s="53"/>
      <c r="H116" s="53"/>
      <c r="I116" s="53"/>
      <c r="J116" s="144"/>
      <c r="K116" s="53"/>
      <c r="L116" s="385"/>
      <c r="M116" s="508"/>
      <c r="N116" s="508"/>
      <c r="O116" s="508"/>
      <c r="P116" s="508"/>
      <c r="Q116" s="508"/>
      <c r="R116" s="508"/>
      <c r="S116" s="508"/>
      <c r="T116" s="508"/>
      <c r="U116" s="508"/>
      <c r="V116" s="508"/>
      <c r="W116" s="509"/>
      <c r="X116" s="39"/>
      <c r="Y116" s="4"/>
    </row>
    <row r="117" spans="1:25" ht="18" customHeight="1">
      <c r="A117" s="435" t="s">
        <v>347</v>
      </c>
      <c r="B117" s="71" t="s">
        <v>348</v>
      </c>
      <c r="C117" s="387" t="s">
        <v>376</v>
      </c>
      <c r="D117" s="27">
        <v>13</v>
      </c>
      <c r="E117" s="60">
        <v>6</v>
      </c>
      <c r="F117" s="60">
        <v>7</v>
      </c>
      <c r="G117" s="60"/>
      <c r="H117" s="60">
        <v>7</v>
      </c>
      <c r="I117" s="60">
        <v>6</v>
      </c>
      <c r="J117" s="199"/>
      <c r="K117" s="59">
        <v>7</v>
      </c>
      <c r="L117" s="198">
        <v>6</v>
      </c>
      <c r="M117" s="60"/>
      <c r="N117" s="60">
        <v>7</v>
      </c>
      <c r="O117" s="60">
        <v>11</v>
      </c>
      <c r="P117" s="60"/>
      <c r="Q117" s="60"/>
      <c r="R117" s="60">
        <v>2</v>
      </c>
      <c r="S117" s="60">
        <v>13</v>
      </c>
      <c r="T117" s="60"/>
      <c r="U117" s="60"/>
      <c r="V117" s="60"/>
      <c r="W117" s="324">
        <v>13</v>
      </c>
      <c r="X117" s="264"/>
      <c r="Y117" s="4"/>
    </row>
    <row r="118" spans="1:25" ht="18" customHeight="1">
      <c r="A118" s="457"/>
      <c r="B118" s="72" t="s">
        <v>102</v>
      </c>
      <c r="C118" s="388"/>
      <c r="D118" s="27">
        <f>+D117</f>
        <v>13</v>
      </c>
      <c r="E118" s="27">
        <f t="shared" ref="E118:W118" si="12">+E117</f>
        <v>6</v>
      </c>
      <c r="F118" s="27">
        <f t="shared" si="12"/>
        <v>7</v>
      </c>
      <c r="G118" s="27"/>
      <c r="H118" s="27">
        <f t="shared" si="12"/>
        <v>7</v>
      </c>
      <c r="I118" s="27">
        <f t="shared" si="12"/>
        <v>6</v>
      </c>
      <c r="J118" s="27"/>
      <c r="K118" s="27">
        <f t="shared" si="12"/>
        <v>7</v>
      </c>
      <c r="L118" s="27">
        <f t="shared" si="12"/>
        <v>6</v>
      </c>
      <c r="M118" s="27"/>
      <c r="N118" s="27">
        <f t="shared" si="12"/>
        <v>7</v>
      </c>
      <c r="O118" s="27">
        <f t="shared" si="12"/>
        <v>11</v>
      </c>
      <c r="P118" s="27"/>
      <c r="Q118" s="27"/>
      <c r="R118" s="27">
        <f t="shared" si="12"/>
        <v>2</v>
      </c>
      <c r="S118" s="27">
        <f t="shared" si="12"/>
        <v>13</v>
      </c>
      <c r="T118" s="27"/>
      <c r="U118" s="27"/>
      <c r="V118" s="27"/>
      <c r="W118" s="28">
        <f t="shared" si="12"/>
        <v>13</v>
      </c>
      <c r="X118" s="264"/>
      <c r="Y118" s="4"/>
    </row>
    <row r="119" spans="1:25" ht="18" customHeight="1" thickBot="1">
      <c r="A119" s="437"/>
      <c r="B119" s="382" t="s">
        <v>375</v>
      </c>
      <c r="C119" s="442"/>
      <c r="D119" s="53">
        <v>14</v>
      </c>
      <c r="E119" s="53">
        <v>2</v>
      </c>
      <c r="F119" s="53">
        <v>12</v>
      </c>
      <c r="G119" s="53"/>
      <c r="H119" s="53">
        <v>12</v>
      </c>
      <c r="I119" s="53">
        <v>2</v>
      </c>
      <c r="J119" s="53"/>
      <c r="K119" s="53">
        <v>12</v>
      </c>
      <c r="L119" s="514"/>
      <c r="M119" s="515"/>
      <c r="N119" s="515"/>
      <c r="O119" s="515"/>
      <c r="P119" s="515"/>
      <c r="Q119" s="515"/>
      <c r="R119" s="515"/>
      <c r="S119" s="515"/>
      <c r="T119" s="515"/>
      <c r="U119" s="515"/>
      <c r="V119" s="515"/>
      <c r="W119" s="516"/>
      <c r="X119" s="264"/>
      <c r="Y119" s="4"/>
    </row>
    <row r="120" spans="1:25" ht="30" customHeight="1">
      <c r="A120" s="34"/>
      <c r="B120" s="32"/>
      <c r="C120" s="42"/>
      <c r="D120" s="35"/>
      <c r="E120" s="36"/>
      <c r="F120" s="35"/>
      <c r="G120" s="35"/>
      <c r="H120" s="35"/>
      <c r="I120" s="35"/>
      <c r="J120" s="35"/>
      <c r="K120" s="35"/>
      <c r="L120" s="37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9"/>
      <c r="Y120" s="4"/>
    </row>
    <row r="121" spans="1:25" ht="30" customHeight="1">
      <c r="A121" s="34"/>
      <c r="B121" s="3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</row>
    <row r="122" spans="1:25" ht="30" customHeight="1">
      <c r="A122" s="34"/>
      <c r="B122" s="32"/>
      <c r="C122" s="42"/>
      <c r="D122" s="35"/>
      <c r="E122" s="36"/>
      <c r="F122" s="35"/>
      <c r="G122" s="35"/>
      <c r="H122" s="35"/>
      <c r="I122" s="35"/>
      <c r="J122" s="35"/>
      <c r="K122" s="35"/>
      <c r="L122" s="37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9"/>
      <c r="Y122" s="4"/>
    </row>
    <row r="123" spans="1:25" ht="30" customHeight="1">
      <c r="A123" s="34"/>
      <c r="B123" s="32"/>
      <c r="C123" s="42"/>
      <c r="D123" s="35"/>
      <c r="E123" s="36"/>
      <c r="F123" s="35"/>
      <c r="G123" s="35"/>
      <c r="H123" s="35"/>
      <c r="I123" s="35"/>
      <c r="J123" s="35"/>
      <c r="K123" s="35"/>
      <c r="L123" s="37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9"/>
      <c r="Y123" s="4"/>
    </row>
    <row r="124" spans="1:25" ht="30" customHeight="1">
      <c r="A124" s="34"/>
      <c r="B124" s="32"/>
      <c r="C124" s="42"/>
      <c r="D124" s="35"/>
      <c r="E124" s="36"/>
      <c r="F124" s="35"/>
      <c r="G124" s="35"/>
      <c r="H124" s="35"/>
      <c r="I124" s="35"/>
      <c r="J124" s="35"/>
      <c r="K124" s="35"/>
      <c r="L124" s="37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9"/>
      <c r="Y124" s="4"/>
    </row>
    <row r="125" spans="1:25" ht="30" customHeight="1">
      <c r="A125" s="34"/>
      <c r="B125" s="32"/>
      <c r="C125" s="42"/>
      <c r="D125" s="35"/>
      <c r="E125" s="36"/>
      <c r="F125" s="35"/>
      <c r="G125" s="35"/>
      <c r="H125" s="35"/>
      <c r="I125" s="35"/>
      <c r="J125" s="35"/>
      <c r="K125" s="35"/>
      <c r="L125" s="37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9"/>
      <c r="Y125" s="4"/>
    </row>
    <row r="126" spans="1:25" ht="30" customHeight="1">
      <c r="A126" s="34"/>
      <c r="B126" s="32"/>
      <c r="C126" s="42"/>
      <c r="D126" s="35"/>
      <c r="E126" s="36"/>
      <c r="F126" s="35"/>
      <c r="G126" s="35"/>
      <c r="H126" s="35"/>
      <c r="I126" s="35"/>
      <c r="J126" s="35"/>
      <c r="K126" s="35"/>
      <c r="L126" s="37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9"/>
      <c r="Y126" s="4"/>
    </row>
    <row r="127" spans="1:25" ht="30" customHeight="1">
      <c r="A127" s="34"/>
      <c r="B127" s="32"/>
      <c r="C127" s="42"/>
      <c r="D127" s="35"/>
      <c r="E127" s="36"/>
      <c r="F127" s="35"/>
      <c r="G127" s="35"/>
      <c r="H127" s="35"/>
      <c r="I127" s="35"/>
      <c r="J127" s="35"/>
      <c r="K127" s="35"/>
      <c r="L127" s="37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9"/>
      <c r="Y127" s="4"/>
    </row>
    <row r="128" spans="1:25" ht="30" customHeight="1">
      <c r="A128" s="34"/>
      <c r="B128" s="32"/>
      <c r="C128" s="42"/>
      <c r="D128" s="35"/>
      <c r="E128" s="36"/>
      <c r="F128" s="35"/>
      <c r="G128" s="35"/>
      <c r="H128" s="35"/>
      <c r="I128" s="35"/>
      <c r="J128" s="35"/>
      <c r="K128" s="35"/>
      <c r="L128" s="37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9"/>
      <c r="Y128" s="4"/>
    </row>
    <row r="129" spans="1:25" ht="30" customHeight="1">
      <c r="A129" s="34"/>
      <c r="B129" s="32"/>
      <c r="C129" s="42"/>
      <c r="D129" s="35"/>
      <c r="E129" s="36"/>
      <c r="F129" s="35"/>
      <c r="G129" s="35"/>
      <c r="H129" s="35"/>
      <c r="I129" s="35"/>
      <c r="J129" s="35"/>
      <c r="K129" s="35"/>
      <c r="L129" s="37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9"/>
      <c r="Y129" s="4"/>
    </row>
    <row r="130" spans="1:25" ht="30" customHeight="1">
      <c r="A130" s="34"/>
      <c r="B130" s="32"/>
      <c r="C130" s="42"/>
      <c r="D130" s="35"/>
      <c r="E130" s="36"/>
      <c r="F130" s="35"/>
      <c r="G130" s="35"/>
      <c r="H130" s="35"/>
      <c r="I130" s="35"/>
      <c r="J130" s="35"/>
      <c r="K130" s="35"/>
      <c r="L130" s="37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9"/>
      <c r="Y130" s="4"/>
    </row>
    <row r="131" spans="1:25" ht="30" customHeight="1">
      <c r="A131" s="34"/>
      <c r="B131" s="32"/>
      <c r="C131" s="42"/>
      <c r="D131" s="35"/>
      <c r="E131" s="36"/>
      <c r="F131" s="35"/>
      <c r="G131" s="35"/>
      <c r="H131" s="35"/>
      <c r="I131" s="35"/>
      <c r="J131" s="35"/>
      <c r="K131" s="35"/>
      <c r="L131" s="3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9"/>
      <c r="Y131" s="4"/>
    </row>
    <row r="132" spans="1:25" ht="30" customHeight="1">
      <c r="A132" s="34"/>
      <c r="B132" s="32"/>
      <c r="C132" s="42"/>
      <c r="D132" s="35"/>
      <c r="E132" s="36"/>
      <c r="F132" s="35"/>
      <c r="G132" s="35"/>
      <c r="H132" s="35"/>
      <c r="I132" s="35"/>
      <c r="J132" s="35"/>
      <c r="K132" s="35"/>
      <c r="L132" s="37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9"/>
      <c r="Y132" s="4"/>
    </row>
    <row r="133" spans="1:25" ht="30" customHeight="1">
      <c r="A133" s="34"/>
      <c r="B133" s="32"/>
      <c r="C133" s="42"/>
      <c r="D133" s="35"/>
      <c r="E133" s="36"/>
      <c r="F133" s="35"/>
      <c r="G133" s="35"/>
      <c r="H133" s="35"/>
      <c r="I133" s="35"/>
      <c r="J133" s="35"/>
      <c r="K133" s="35"/>
      <c r="L133" s="37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9"/>
      <c r="Y133" s="4"/>
    </row>
    <row r="134" spans="1:25" ht="30" customHeight="1">
      <c r="A134" s="34"/>
      <c r="B134" s="32"/>
      <c r="C134" s="42"/>
      <c r="D134" s="35"/>
      <c r="E134" s="36"/>
      <c r="F134" s="35"/>
      <c r="G134" s="35"/>
      <c r="H134" s="35"/>
      <c r="I134" s="35"/>
      <c r="J134" s="35"/>
      <c r="K134" s="35"/>
      <c r="L134" s="37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9"/>
      <c r="Y134" s="4"/>
    </row>
    <row r="135" spans="1:25" ht="30" customHeight="1">
      <c r="A135" s="34"/>
      <c r="B135" s="32"/>
      <c r="C135" s="42"/>
      <c r="D135" s="35"/>
      <c r="E135" s="36"/>
      <c r="F135" s="35"/>
      <c r="G135" s="35"/>
      <c r="H135" s="35"/>
      <c r="I135" s="35"/>
      <c r="J135" s="35"/>
      <c r="K135" s="35"/>
      <c r="L135" s="37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9"/>
      <c r="Y135" s="4"/>
    </row>
    <row r="136" spans="1:25" ht="30" customHeight="1">
      <c r="A136" s="34"/>
      <c r="B136" s="32"/>
      <c r="C136" s="42"/>
      <c r="D136" s="35"/>
      <c r="E136" s="36"/>
      <c r="F136" s="35"/>
      <c r="G136" s="35"/>
      <c r="H136" s="35"/>
      <c r="I136" s="35"/>
      <c r="J136" s="35"/>
      <c r="K136" s="35"/>
      <c r="L136" s="37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4"/>
      <c r="Y136" s="4"/>
    </row>
    <row r="137" spans="1:25" ht="30" customHeight="1">
      <c r="A137" s="34"/>
      <c r="B137" s="32"/>
      <c r="C137" s="42"/>
      <c r="D137" s="35"/>
      <c r="E137" s="36"/>
      <c r="F137" s="35"/>
      <c r="G137" s="35"/>
      <c r="H137" s="35"/>
      <c r="I137" s="35"/>
      <c r="J137" s="35"/>
      <c r="K137" s="35"/>
      <c r="L137" s="37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4"/>
      <c r="Y137" s="4"/>
    </row>
    <row r="138" spans="1:25" ht="30" customHeight="1">
      <c r="A138" s="34"/>
      <c r="B138" s="32"/>
      <c r="C138" s="42"/>
      <c r="D138" s="35"/>
      <c r="E138" s="36"/>
      <c r="F138" s="35"/>
      <c r="G138" s="35"/>
      <c r="H138" s="35"/>
      <c r="I138" s="35"/>
      <c r="J138" s="35"/>
      <c r="K138" s="35"/>
      <c r="L138" s="37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</row>
    <row r="139" spans="1:25" ht="17.25">
      <c r="A139" s="34"/>
      <c r="B139" s="32"/>
      <c r="C139" s="42"/>
      <c r="D139" s="35"/>
      <c r="E139" s="36"/>
      <c r="F139" s="35"/>
      <c r="G139" s="35"/>
      <c r="H139" s="35"/>
      <c r="I139" s="35"/>
      <c r="J139" s="35"/>
      <c r="K139" s="35"/>
      <c r="L139" s="37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</row>
    <row r="140" spans="1:25" ht="17.25">
      <c r="A140" s="34"/>
      <c r="B140" s="32"/>
      <c r="C140" s="42"/>
      <c r="D140" s="35"/>
      <c r="E140" s="36"/>
      <c r="F140" s="35"/>
      <c r="G140" s="35"/>
      <c r="H140" s="35"/>
      <c r="I140" s="35"/>
      <c r="J140" s="35"/>
      <c r="K140" s="35"/>
      <c r="L140" s="37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</row>
    <row r="141" spans="1:25" ht="17.25">
      <c r="A141" s="34"/>
      <c r="B141" s="32"/>
      <c r="C141" s="22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5" ht="17.25">
      <c r="A142" s="34"/>
      <c r="B142" s="32"/>
      <c r="C142" s="22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5" ht="17.25">
      <c r="A143" s="34"/>
      <c r="B143" s="32"/>
      <c r="C143" s="220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5" ht="17.25">
      <c r="A144" s="34"/>
      <c r="B144" s="32"/>
      <c r="C144" s="220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/>
      <c r="B145" s="220"/>
      <c r="C145" s="22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/>
      <c r="B146" s="220"/>
      <c r="C146" s="22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/>
      <c r="B147" s="220"/>
      <c r="C147" s="22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/>
      <c r="B148" s="220"/>
      <c r="C148" s="220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/>
      <c r="B149" s="220"/>
      <c r="C149" s="220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/>
      <c r="B150" s="220"/>
      <c r="C150" s="220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/>
      <c r="B151" s="220"/>
      <c r="C151" s="22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/>
      <c r="B152" s="220"/>
      <c r="C152" s="22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/>
      <c r="B153" s="220"/>
      <c r="C153" s="22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/>
      <c r="B154" s="220"/>
      <c r="C154" s="22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/>
      <c r="B155" s="220"/>
      <c r="C155" s="22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/>
      <c r="B156" s="220"/>
      <c r="C156" s="22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/>
      <c r="B157" s="220"/>
      <c r="C157" s="22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/>
      <c r="B158" s="220"/>
      <c r="C158" s="22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A159" s="2"/>
      <c r="B159" s="220"/>
      <c r="C159" s="22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20"/>
      <c r="C160" s="22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20"/>
      <c r="C161" s="22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20"/>
      <c r="C162" s="22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20"/>
      <c r="C163" s="22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A164" s="2"/>
      <c r="B164" s="220"/>
      <c r="C164" s="22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A165" s="2"/>
      <c r="B165" s="220"/>
      <c r="C165" s="22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>
      <c r="A166" s="2"/>
      <c r="B166" s="220"/>
      <c r="C166" s="220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/>
      <c r="B167" s="220"/>
      <c r="C167" s="22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A168" s="2"/>
      <c r="B168" s="220"/>
      <c r="C168" s="220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20"/>
      <c r="C169" s="220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20"/>
      <c r="C170" s="220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20"/>
      <c r="C171" s="22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20"/>
      <c r="C172" s="22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20"/>
      <c r="C173" s="220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20"/>
      <c r="C174" s="220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>
      <c r="A175" s="2"/>
      <c r="B175" s="220"/>
      <c r="C175" s="220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/>
      <c r="B176" s="220"/>
      <c r="C176" s="22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/>
      <c r="B177" s="220"/>
      <c r="C177" s="22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/>
      <c r="B178" s="220"/>
      <c r="C178" s="22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/>
      <c r="B179" s="220"/>
      <c r="C179" s="22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/>
      <c r="B180" s="220"/>
      <c r="C180" s="22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/>
      <c r="B181" s="220"/>
      <c r="C181" s="22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/>
      <c r="B182" s="220"/>
      <c r="C182" s="22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</sheetData>
  <mergeCells count="92">
    <mergeCell ref="A117:A119"/>
    <mergeCell ref="C117:C118"/>
    <mergeCell ref="B119:C119"/>
    <mergeCell ref="L119:W119"/>
    <mergeCell ref="B31:B32"/>
    <mergeCell ref="L32:W32"/>
    <mergeCell ref="L85:W85"/>
    <mergeCell ref="B85:C85"/>
    <mergeCell ref="B54:C54"/>
    <mergeCell ref="L54:W54"/>
    <mergeCell ref="A47:A49"/>
    <mergeCell ref="C47:C48"/>
    <mergeCell ref="A107:A116"/>
    <mergeCell ref="C107:C115"/>
    <mergeCell ref="L80:W80"/>
    <mergeCell ref="L94:W94"/>
    <mergeCell ref="A17:B18"/>
    <mergeCell ref="A86:A94"/>
    <mergeCell ref="C76:C79"/>
    <mergeCell ref="B80:C80"/>
    <mergeCell ref="C81:C84"/>
    <mergeCell ref="A50:A54"/>
    <mergeCell ref="C50:C53"/>
    <mergeCell ref="A55:A64"/>
    <mergeCell ref="A37:A41"/>
    <mergeCell ref="C37:C40"/>
    <mergeCell ref="C65:C74"/>
    <mergeCell ref="B64:C64"/>
    <mergeCell ref="B36:C36"/>
    <mergeCell ref="A81:A85"/>
    <mergeCell ref="C55:C63"/>
    <mergeCell ref="A76:A80"/>
    <mergeCell ref="L64:W64"/>
    <mergeCell ref="L116:W116"/>
    <mergeCell ref="C86:C93"/>
    <mergeCell ref="B94:C94"/>
    <mergeCell ref="B116:C116"/>
    <mergeCell ref="L106:W106"/>
    <mergeCell ref="A101:A106"/>
    <mergeCell ref="A33:A36"/>
    <mergeCell ref="C33:C35"/>
    <mergeCell ref="A42:A46"/>
    <mergeCell ref="C42:C45"/>
    <mergeCell ref="B46:C46"/>
    <mergeCell ref="B41:C41"/>
    <mergeCell ref="A65:A75"/>
    <mergeCell ref="B75:C75"/>
    <mergeCell ref="C101:C105"/>
    <mergeCell ref="B106:C106"/>
    <mergeCell ref="M6:M8"/>
    <mergeCell ref="N6:N9"/>
    <mergeCell ref="L36:W36"/>
    <mergeCell ref="L18:W18"/>
    <mergeCell ref="B49:C49"/>
    <mergeCell ref="L49:W49"/>
    <mergeCell ref="L46:W46"/>
    <mergeCell ref="L41:W41"/>
    <mergeCell ref="A11:B12"/>
    <mergeCell ref="L12:W12"/>
    <mergeCell ref="A13:B14"/>
    <mergeCell ref="L14:W14"/>
    <mergeCell ref="A15:B16"/>
    <mergeCell ref="L16:W16"/>
    <mergeCell ref="B27:B28"/>
    <mergeCell ref="L28:W28"/>
    <mergeCell ref="E2:G3"/>
    <mergeCell ref="A95:A100"/>
    <mergeCell ref="L100:W100"/>
    <mergeCell ref="C95:C99"/>
    <mergeCell ref="B100:C100"/>
    <mergeCell ref="A2:A10"/>
    <mergeCell ref="U2:W2"/>
    <mergeCell ref="H2:J2"/>
    <mergeCell ref="L2:N2"/>
    <mergeCell ref="O2:R2"/>
    <mergeCell ref="S2:T3"/>
    <mergeCell ref="O3:Q4"/>
    <mergeCell ref="R6:R9"/>
    <mergeCell ref="L75:W75"/>
    <mergeCell ref="L4:L8"/>
    <mergeCell ref="M4:N4"/>
    <mergeCell ref="B29:B30"/>
    <mergeCell ref="L30:W30"/>
    <mergeCell ref="A19:A32"/>
    <mergeCell ref="B19:B20"/>
    <mergeCell ref="L20:W20"/>
    <mergeCell ref="B21:B22"/>
    <mergeCell ref="L22:W22"/>
    <mergeCell ref="B23:B24"/>
    <mergeCell ref="L24:W24"/>
    <mergeCell ref="B25:B26"/>
    <mergeCell ref="L26:W26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67" firstPageNumber="70" fitToWidth="2" fitToHeight="3" pageOrder="overThenDown" orientation="portrait" useFirstPageNumber="1" r:id="rId1"/>
  <headerFooter scaleWithDoc="0" alignWithMargins="0">
    <oddFooter>&amp;C&amp;"ＭＳ Ｐゴシック,標準"&amp;11- &amp;P -</oddFooter>
  </headerFooter>
  <rowBreaks count="2" manualBreakCount="2">
    <brk id="54" max="22" man="1"/>
    <brk id="94" max="22" man="1"/>
  </rowBreaks>
  <colBreaks count="1" manualBreakCount="1">
    <brk id="11" max="1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72"/>
  <sheetViews>
    <sheetView view="pageBreakPreview" zoomScale="85" zoomScaleNormal="75" zoomScaleSheetLayoutView="85" workbookViewId="0">
      <pane xSplit="2" ySplit="10" topLeftCell="C11" activePane="bottomRight" state="frozen"/>
      <selection activeCell="D89" sqref="D89"/>
      <selection pane="topRight" activeCell="D89" sqref="D89"/>
      <selection pane="bottomLeft" activeCell="D89" sqref="D89"/>
      <selection pane="bottomRight" activeCell="L21" sqref="L21"/>
    </sheetView>
  </sheetViews>
  <sheetFormatPr defaultColWidth="10.625" defaultRowHeight="14.25"/>
  <cols>
    <col min="1" max="1" width="5" style="1" customWidth="1"/>
    <col min="2" max="2" width="15.375" style="219" customWidth="1"/>
    <col min="3" max="3" width="14" style="219" customWidth="1"/>
    <col min="4" max="4" width="10.25" style="1" customWidth="1"/>
    <col min="5" max="22" width="7.375" style="1" customWidth="1"/>
    <col min="23" max="23" width="20.75" style="1" customWidth="1"/>
    <col min="24" max="29" width="12.625" style="1" customWidth="1"/>
    <col min="30" max="39" width="4.625" style="1" customWidth="1"/>
    <col min="40" max="16384" width="10.625" style="1"/>
  </cols>
  <sheetData>
    <row r="1" spans="1:23" s="244" customFormat="1" ht="30" customHeight="1" thickBot="1">
      <c r="A1" s="239" t="s">
        <v>129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 t="s">
        <v>0</v>
      </c>
      <c r="S1" s="240"/>
      <c r="T1" s="241"/>
      <c r="U1" s="241"/>
      <c r="V1" s="241"/>
      <c r="W1" s="241"/>
    </row>
    <row r="2" spans="1:23" ht="23.25" customHeight="1">
      <c r="A2" s="462" t="s">
        <v>97</v>
      </c>
      <c r="B2" s="64"/>
      <c r="C2" s="64"/>
      <c r="D2" s="64"/>
      <c r="E2" s="451" t="s">
        <v>139</v>
      </c>
      <c r="F2" s="452"/>
      <c r="G2" s="453"/>
      <c r="H2" s="468" t="s">
        <v>132</v>
      </c>
      <c r="I2" s="469"/>
      <c r="J2" s="521"/>
      <c r="K2" s="468" t="s">
        <v>68</v>
      </c>
      <c r="L2" s="469"/>
      <c r="M2" s="470"/>
      <c r="N2" s="471" t="s">
        <v>85</v>
      </c>
      <c r="O2" s="469"/>
      <c r="P2" s="469"/>
      <c r="Q2" s="470"/>
      <c r="R2" s="472" t="s">
        <v>128</v>
      </c>
      <c r="S2" s="453"/>
      <c r="T2" s="525" t="s">
        <v>55</v>
      </c>
      <c r="U2" s="466"/>
      <c r="V2" s="467"/>
      <c r="W2" s="4"/>
    </row>
    <row r="3" spans="1:23" ht="23.25" customHeight="1">
      <c r="A3" s="463"/>
      <c r="B3" s="65"/>
      <c r="C3" s="65"/>
      <c r="D3" s="65" t="s">
        <v>18</v>
      </c>
      <c r="E3" s="454"/>
      <c r="F3" s="455"/>
      <c r="G3" s="456"/>
      <c r="H3" s="315"/>
      <c r="I3" s="65"/>
      <c r="J3" s="101"/>
      <c r="K3" s="231"/>
      <c r="L3" s="102"/>
      <c r="M3" s="100"/>
      <c r="N3" s="473" t="s">
        <v>133</v>
      </c>
      <c r="O3" s="474"/>
      <c r="P3" s="475"/>
      <c r="Q3" s="65" t="s">
        <v>21</v>
      </c>
      <c r="R3" s="454"/>
      <c r="S3" s="456"/>
      <c r="T3" s="103" t="s">
        <v>134</v>
      </c>
      <c r="U3" s="78"/>
      <c r="V3" s="104"/>
      <c r="W3" s="4"/>
    </row>
    <row r="4" spans="1:23" ht="23.25" customHeight="1">
      <c r="A4" s="463"/>
      <c r="B4" s="65"/>
      <c r="C4" s="65"/>
      <c r="D4" s="65" t="s">
        <v>0</v>
      </c>
      <c r="E4" s="285"/>
      <c r="F4" s="65"/>
      <c r="G4" s="103"/>
      <c r="H4" s="315" t="s">
        <v>19</v>
      </c>
      <c r="I4" s="65" t="s">
        <v>20</v>
      </c>
      <c r="J4" s="101" t="s">
        <v>21</v>
      </c>
      <c r="K4" s="481" t="s">
        <v>71</v>
      </c>
      <c r="L4" s="483" t="s">
        <v>69</v>
      </c>
      <c r="M4" s="484"/>
      <c r="N4" s="106"/>
      <c r="O4" s="107"/>
      <c r="P4" s="107" t="s">
        <v>0</v>
      </c>
      <c r="Q4" s="65" t="s">
        <v>31</v>
      </c>
      <c r="R4" s="65" t="s">
        <v>22</v>
      </c>
      <c r="S4" s="65" t="s">
        <v>23</v>
      </c>
      <c r="T4" s="108" t="s">
        <v>87</v>
      </c>
      <c r="U4" s="109" t="s">
        <v>88</v>
      </c>
      <c r="V4" s="110" t="s">
        <v>53</v>
      </c>
      <c r="W4" s="4"/>
    </row>
    <row r="5" spans="1:23" ht="23.25" customHeight="1">
      <c r="A5" s="463"/>
      <c r="B5" s="65"/>
      <c r="C5" s="65"/>
      <c r="D5" s="65" t="s">
        <v>352</v>
      </c>
      <c r="E5" s="285" t="s">
        <v>26</v>
      </c>
      <c r="F5" s="65" t="s">
        <v>27</v>
      </c>
      <c r="G5" s="101" t="s">
        <v>28</v>
      </c>
      <c r="H5" s="315" t="s">
        <v>29</v>
      </c>
      <c r="I5" s="65" t="s">
        <v>30</v>
      </c>
      <c r="J5" s="101" t="s">
        <v>31</v>
      </c>
      <c r="K5" s="482"/>
      <c r="L5" s="111"/>
      <c r="M5" s="112"/>
      <c r="N5" s="65"/>
      <c r="O5" s="113"/>
      <c r="P5" s="65"/>
      <c r="Q5" s="65" t="s">
        <v>34</v>
      </c>
      <c r="R5" s="65" t="s">
        <v>135</v>
      </c>
      <c r="S5" s="65" t="s">
        <v>66</v>
      </c>
      <c r="T5" s="108" t="s">
        <v>89</v>
      </c>
      <c r="U5" s="109" t="s">
        <v>90</v>
      </c>
      <c r="V5" s="110"/>
      <c r="W5" s="4"/>
    </row>
    <row r="6" spans="1:23" ht="23.25" customHeight="1">
      <c r="A6" s="463"/>
      <c r="B6" s="65" t="s">
        <v>4</v>
      </c>
      <c r="C6" s="65" t="s">
        <v>112</v>
      </c>
      <c r="D6" s="65" t="s">
        <v>0</v>
      </c>
      <c r="E6" s="285"/>
      <c r="F6" s="65" t="s">
        <v>32</v>
      </c>
      <c r="G6" s="101" t="s">
        <v>32</v>
      </c>
      <c r="H6" s="315" t="s">
        <v>33</v>
      </c>
      <c r="I6" s="65" t="s">
        <v>20</v>
      </c>
      <c r="J6" s="101" t="s">
        <v>34</v>
      </c>
      <c r="K6" s="482"/>
      <c r="L6" s="485" t="s">
        <v>70</v>
      </c>
      <c r="M6" s="479" t="s">
        <v>72</v>
      </c>
      <c r="N6" s="65" t="s">
        <v>24</v>
      </c>
      <c r="O6" s="114" t="s">
        <v>51</v>
      </c>
      <c r="P6" s="65" t="s">
        <v>1</v>
      </c>
      <c r="Q6" s="479" t="s">
        <v>67</v>
      </c>
      <c r="R6" s="65" t="s">
        <v>91</v>
      </c>
      <c r="S6" s="65" t="s">
        <v>91</v>
      </c>
      <c r="T6" s="108" t="s">
        <v>92</v>
      </c>
      <c r="U6" s="109" t="s">
        <v>93</v>
      </c>
      <c r="V6" s="110" t="s">
        <v>54</v>
      </c>
      <c r="W6" s="4"/>
    </row>
    <row r="7" spans="1:23" ht="23.25" customHeight="1">
      <c r="A7" s="463"/>
      <c r="B7" s="65"/>
      <c r="C7" s="65"/>
      <c r="D7" s="65" t="s">
        <v>0</v>
      </c>
      <c r="E7" s="285"/>
      <c r="F7" s="65" t="s">
        <v>28</v>
      </c>
      <c r="G7" s="101" t="s">
        <v>35</v>
      </c>
      <c r="H7" s="315" t="s">
        <v>36</v>
      </c>
      <c r="I7" s="65" t="s">
        <v>37</v>
      </c>
      <c r="J7" s="101"/>
      <c r="K7" s="482"/>
      <c r="L7" s="484"/>
      <c r="M7" s="480"/>
      <c r="N7" s="65" t="s">
        <v>38</v>
      </c>
      <c r="O7" s="65" t="s">
        <v>113</v>
      </c>
      <c r="P7" s="65" t="s">
        <v>39</v>
      </c>
      <c r="Q7" s="480"/>
      <c r="R7" s="65" t="s">
        <v>65</v>
      </c>
      <c r="S7" s="65" t="s">
        <v>65</v>
      </c>
      <c r="T7" s="108"/>
      <c r="U7" s="109" t="s">
        <v>94</v>
      </c>
      <c r="V7" s="110"/>
      <c r="W7" s="4"/>
    </row>
    <row r="8" spans="1:23" ht="23.25" customHeight="1">
      <c r="A8" s="463"/>
      <c r="B8" s="65"/>
      <c r="C8" s="65"/>
      <c r="D8" s="65" t="s">
        <v>0</v>
      </c>
      <c r="E8" s="285" t="s">
        <v>40</v>
      </c>
      <c r="F8" s="65" t="s">
        <v>40</v>
      </c>
      <c r="G8" s="101" t="s">
        <v>40</v>
      </c>
      <c r="H8" s="315"/>
      <c r="I8" s="65"/>
      <c r="J8" s="101"/>
      <c r="K8" s="482"/>
      <c r="L8" s="484"/>
      <c r="M8" s="480"/>
      <c r="N8" s="65" t="s">
        <v>41</v>
      </c>
      <c r="O8" s="65" t="s">
        <v>114</v>
      </c>
      <c r="P8" s="65" t="s">
        <v>41</v>
      </c>
      <c r="Q8" s="480"/>
      <c r="R8" s="65" t="s">
        <v>0</v>
      </c>
      <c r="S8" s="65"/>
      <c r="T8" s="108"/>
      <c r="U8" s="109"/>
      <c r="V8" s="110"/>
      <c r="W8" s="4"/>
    </row>
    <row r="9" spans="1:23" ht="23.25" customHeight="1">
      <c r="A9" s="463"/>
      <c r="B9" s="65"/>
      <c r="C9" s="65"/>
      <c r="D9" s="65" t="s">
        <v>136</v>
      </c>
      <c r="E9" s="285"/>
      <c r="F9" s="65"/>
      <c r="G9" s="101"/>
      <c r="H9" s="315"/>
      <c r="I9" s="65"/>
      <c r="J9" s="101"/>
      <c r="K9" s="108"/>
      <c r="L9" s="100"/>
      <c r="M9" s="480"/>
      <c r="N9" s="65"/>
      <c r="O9" s="65" t="s">
        <v>52</v>
      </c>
      <c r="P9" s="65"/>
      <c r="Q9" s="480"/>
      <c r="R9" s="65"/>
      <c r="S9" s="65"/>
      <c r="T9" s="108"/>
      <c r="U9" s="109"/>
      <c r="V9" s="110"/>
      <c r="W9" s="4"/>
    </row>
    <row r="10" spans="1:23" ht="18" thickBot="1">
      <c r="A10" s="464"/>
      <c r="B10" s="66"/>
      <c r="C10" s="67"/>
      <c r="D10" s="115" t="s">
        <v>42</v>
      </c>
      <c r="E10" s="116" t="s">
        <v>43</v>
      </c>
      <c r="F10" s="115" t="s">
        <v>43</v>
      </c>
      <c r="G10" s="117" t="s">
        <v>43</v>
      </c>
      <c r="H10" s="116" t="s">
        <v>43</v>
      </c>
      <c r="I10" s="115" t="s">
        <v>43</v>
      </c>
      <c r="J10" s="117" t="s">
        <v>43</v>
      </c>
      <c r="K10" s="116" t="s">
        <v>43</v>
      </c>
      <c r="L10" s="115" t="s">
        <v>95</v>
      </c>
      <c r="M10" s="115" t="s">
        <v>43</v>
      </c>
      <c r="N10" s="115" t="s">
        <v>43</v>
      </c>
      <c r="O10" s="115" t="s">
        <v>95</v>
      </c>
      <c r="P10" s="115" t="s">
        <v>43</v>
      </c>
      <c r="Q10" s="115" t="s">
        <v>43</v>
      </c>
      <c r="R10" s="115" t="s">
        <v>43</v>
      </c>
      <c r="S10" s="115" t="s">
        <v>43</v>
      </c>
      <c r="T10" s="116" t="s">
        <v>43</v>
      </c>
      <c r="U10" s="115" t="s">
        <v>43</v>
      </c>
      <c r="V10" s="119" t="s">
        <v>43</v>
      </c>
      <c r="W10" s="4"/>
    </row>
    <row r="11" spans="1:23" ht="23.25" customHeight="1">
      <c r="A11" s="438" t="s">
        <v>218</v>
      </c>
      <c r="B11" s="439"/>
      <c r="C11" s="319" t="s">
        <v>373</v>
      </c>
      <c r="D11" s="341" t="s">
        <v>392</v>
      </c>
      <c r="E11" s="341" t="s">
        <v>392</v>
      </c>
      <c r="F11" s="341" t="s">
        <v>392</v>
      </c>
      <c r="G11" s="341" t="s">
        <v>392</v>
      </c>
      <c r="H11" s="341" t="s">
        <v>392</v>
      </c>
      <c r="I11" s="341" t="s">
        <v>392</v>
      </c>
      <c r="J11" s="342" t="s">
        <v>392</v>
      </c>
      <c r="K11" s="343" t="s">
        <v>392</v>
      </c>
      <c r="L11" s="341" t="s">
        <v>392</v>
      </c>
      <c r="M11" s="341" t="s">
        <v>392</v>
      </c>
      <c r="N11" s="341" t="s">
        <v>392</v>
      </c>
      <c r="O11" s="341" t="s">
        <v>392</v>
      </c>
      <c r="P11" s="341" t="s">
        <v>392</v>
      </c>
      <c r="Q11" s="341" t="s">
        <v>392</v>
      </c>
      <c r="R11" s="341" t="s">
        <v>392</v>
      </c>
      <c r="S11" s="341" t="s">
        <v>392</v>
      </c>
      <c r="T11" s="341" t="s">
        <v>392</v>
      </c>
      <c r="U11" s="341" t="s">
        <v>392</v>
      </c>
      <c r="V11" s="342" t="s">
        <v>392</v>
      </c>
      <c r="W11" s="4"/>
    </row>
    <row r="12" spans="1:23" ht="23.25" customHeight="1" thickBot="1">
      <c r="A12" s="440"/>
      <c r="B12" s="441"/>
      <c r="C12" s="155" t="s">
        <v>374</v>
      </c>
      <c r="D12" s="234">
        <f t="shared" ref="D12:J12" si="0">D15+D18</f>
        <v>2</v>
      </c>
      <c r="E12" s="234">
        <f t="shared" si="0"/>
        <v>2</v>
      </c>
      <c r="F12" s="234"/>
      <c r="G12" s="234"/>
      <c r="H12" s="234"/>
      <c r="I12" s="234">
        <f t="shared" si="0"/>
        <v>0</v>
      </c>
      <c r="J12" s="234">
        <f t="shared" si="0"/>
        <v>2</v>
      </c>
      <c r="K12" s="522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4"/>
      <c r="W12" s="4"/>
    </row>
    <row r="13" spans="1:23" ht="15.75" customHeight="1">
      <c r="A13" s="435" t="s">
        <v>381</v>
      </c>
      <c r="B13" s="71" t="s">
        <v>187</v>
      </c>
      <c r="C13" s="387" t="s">
        <v>376</v>
      </c>
      <c r="D13" s="341" t="s">
        <v>392</v>
      </c>
      <c r="E13" s="341" t="s">
        <v>392</v>
      </c>
      <c r="F13" s="341" t="s">
        <v>392</v>
      </c>
      <c r="G13" s="341" t="s">
        <v>392</v>
      </c>
      <c r="H13" s="341" t="s">
        <v>392</v>
      </c>
      <c r="I13" s="341" t="s">
        <v>392</v>
      </c>
      <c r="J13" s="342" t="s">
        <v>392</v>
      </c>
      <c r="K13" s="343" t="s">
        <v>392</v>
      </c>
      <c r="L13" s="341" t="s">
        <v>392</v>
      </c>
      <c r="M13" s="341" t="s">
        <v>392</v>
      </c>
      <c r="N13" s="341" t="s">
        <v>392</v>
      </c>
      <c r="O13" s="341" t="s">
        <v>392</v>
      </c>
      <c r="P13" s="341" t="s">
        <v>392</v>
      </c>
      <c r="Q13" s="341" t="s">
        <v>392</v>
      </c>
      <c r="R13" s="341" t="s">
        <v>392</v>
      </c>
      <c r="S13" s="341" t="s">
        <v>392</v>
      </c>
      <c r="T13" s="341" t="s">
        <v>392</v>
      </c>
      <c r="U13" s="341" t="s">
        <v>392</v>
      </c>
      <c r="V13" s="342" t="s">
        <v>392</v>
      </c>
      <c r="W13" s="4"/>
    </row>
    <row r="14" spans="1:23" ht="15.75" customHeight="1">
      <c r="A14" s="436"/>
      <c r="B14" s="72" t="s">
        <v>102</v>
      </c>
      <c r="C14" s="426"/>
      <c r="D14" s="341" t="s">
        <v>392</v>
      </c>
      <c r="E14" s="341" t="s">
        <v>392</v>
      </c>
      <c r="F14" s="341" t="s">
        <v>392</v>
      </c>
      <c r="G14" s="341" t="s">
        <v>392</v>
      </c>
      <c r="H14" s="341" t="s">
        <v>392</v>
      </c>
      <c r="I14" s="341" t="s">
        <v>392</v>
      </c>
      <c r="J14" s="342" t="s">
        <v>392</v>
      </c>
      <c r="K14" s="343" t="s">
        <v>392</v>
      </c>
      <c r="L14" s="341" t="s">
        <v>392</v>
      </c>
      <c r="M14" s="341" t="s">
        <v>392</v>
      </c>
      <c r="N14" s="341" t="s">
        <v>392</v>
      </c>
      <c r="O14" s="341" t="s">
        <v>392</v>
      </c>
      <c r="P14" s="341" t="s">
        <v>392</v>
      </c>
      <c r="Q14" s="341" t="s">
        <v>392</v>
      </c>
      <c r="R14" s="341" t="s">
        <v>392</v>
      </c>
      <c r="S14" s="341" t="s">
        <v>392</v>
      </c>
      <c r="T14" s="341" t="s">
        <v>392</v>
      </c>
      <c r="U14" s="341" t="s">
        <v>392</v>
      </c>
      <c r="V14" s="342" t="s">
        <v>392</v>
      </c>
      <c r="W14" s="4"/>
    </row>
    <row r="15" spans="1:23" ht="15.75" customHeight="1" thickBot="1">
      <c r="A15" s="437"/>
      <c r="B15" s="382" t="s">
        <v>375</v>
      </c>
      <c r="C15" s="442"/>
      <c r="D15" s="77">
        <v>0</v>
      </c>
      <c r="E15" s="77">
        <v>0</v>
      </c>
      <c r="F15" s="77"/>
      <c r="G15" s="77"/>
      <c r="H15" s="77"/>
      <c r="I15" s="77">
        <v>0</v>
      </c>
      <c r="J15" s="77"/>
      <c r="K15" s="518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20"/>
      <c r="W15" s="4"/>
    </row>
    <row r="16" spans="1:23" ht="15.75" customHeight="1">
      <c r="A16" s="435" t="s">
        <v>382</v>
      </c>
      <c r="B16" s="71" t="s">
        <v>384</v>
      </c>
      <c r="C16" s="387" t="s">
        <v>376</v>
      </c>
      <c r="D16" s="341" t="s">
        <v>392</v>
      </c>
      <c r="E16" s="341" t="s">
        <v>392</v>
      </c>
      <c r="F16" s="341" t="s">
        <v>392</v>
      </c>
      <c r="G16" s="341" t="s">
        <v>392</v>
      </c>
      <c r="H16" s="341" t="s">
        <v>392</v>
      </c>
      <c r="I16" s="341" t="s">
        <v>392</v>
      </c>
      <c r="J16" s="342" t="s">
        <v>392</v>
      </c>
      <c r="K16" s="343" t="s">
        <v>392</v>
      </c>
      <c r="L16" s="341" t="s">
        <v>392</v>
      </c>
      <c r="M16" s="341" t="s">
        <v>392</v>
      </c>
      <c r="N16" s="341" t="s">
        <v>392</v>
      </c>
      <c r="O16" s="341" t="s">
        <v>392</v>
      </c>
      <c r="P16" s="341" t="s">
        <v>392</v>
      </c>
      <c r="Q16" s="341" t="s">
        <v>392</v>
      </c>
      <c r="R16" s="341" t="s">
        <v>392</v>
      </c>
      <c r="S16" s="341" t="s">
        <v>392</v>
      </c>
      <c r="T16" s="341" t="s">
        <v>392</v>
      </c>
      <c r="U16" s="341" t="s">
        <v>392</v>
      </c>
      <c r="V16" s="342" t="s">
        <v>392</v>
      </c>
      <c r="W16" s="4"/>
    </row>
    <row r="17" spans="1:23" ht="15.75" customHeight="1">
      <c r="A17" s="436"/>
      <c r="B17" s="72" t="s">
        <v>102</v>
      </c>
      <c r="C17" s="426"/>
      <c r="D17" s="341" t="s">
        <v>392</v>
      </c>
      <c r="E17" s="341" t="s">
        <v>392</v>
      </c>
      <c r="F17" s="341" t="s">
        <v>392</v>
      </c>
      <c r="G17" s="341" t="s">
        <v>392</v>
      </c>
      <c r="H17" s="341" t="s">
        <v>392</v>
      </c>
      <c r="I17" s="341" t="s">
        <v>392</v>
      </c>
      <c r="J17" s="342" t="s">
        <v>392</v>
      </c>
      <c r="K17" s="343" t="s">
        <v>392</v>
      </c>
      <c r="L17" s="341" t="s">
        <v>392</v>
      </c>
      <c r="M17" s="341" t="s">
        <v>392</v>
      </c>
      <c r="N17" s="341" t="s">
        <v>392</v>
      </c>
      <c r="O17" s="341" t="s">
        <v>392</v>
      </c>
      <c r="P17" s="341" t="s">
        <v>392</v>
      </c>
      <c r="Q17" s="341" t="s">
        <v>392</v>
      </c>
      <c r="R17" s="341" t="s">
        <v>392</v>
      </c>
      <c r="S17" s="341" t="s">
        <v>392</v>
      </c>
      <c r="T17" s="341" t="s">
        <v>392</v>
      </c>
      <c r="U17" s="341" t="s">
        <v>392</v>
      </c>
      <c r="V17" s="342" t="s">
        <v>392</v>
      </c>
      <c r="W17" s="4"/>
    </row>
    <row r="18" spans="1:23" ht="15.75" customHeight="1" thickBot="1">
      <c r="A18" s="437"/>
      <c r="B18" s="382" t="s">
        <v>375</v>
      </c>
      <c r="C18" s="442"/>
      <c r="D18" s="77">
        <v>2</v>
      </c>
      <c r="E18" s="77">
        <v>2</v>
      </c>
      <c r="F18" s="77"/>
      <c r="G18" s="77"/>
      <c r="H18" s="77"/>
      <c r="I18" s="77"/>
      <c r="J18" s="77">
        <v>2</v>
      </c>
      <c r="K18" s="518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20"/>
      <c r="W18" s="4"/>
    </row>
    <row r="19" spans="1:23" ht="30" customHeight="1">
      <c r="A19" s="34"/>
      <c r="B19" s="32"/>
      <c r="C19" s="42"/>
      <c r="D19" s="35"/>
      <c r="E19" s="35"/>
      <c r="F19" s="35"/>
      <c r="G19" s="35"/>
      <c r="H19" s="35"/>
      <c r="I19" s="35"/>
      <c r="J19" s="35"/>
      <c r="K19" s="36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4"/>
    </row>
    <row r="20" spans="1:23" ht="30" customHeight="1">
      <c r="A20" s="34"/>
      <c r="B20" s="32"/>
      <c r="C20" s="42"/>
      <c r="D20" s="35"/>
      <c r="E20" s="35"/>
      <c r="F20" s="35"/>
      <c r="G20" s="35"/>
      <c r="H20" s="35"/>
      <c r="I20" s="35"/>
      <c r="J20" s="35"/>
      <c r="K20" s="36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"/>
    </row>
    <row r="21" spans="1:23" ht="30" customHeight="1">
      <c r="A21" s="34"/>
      <c r="B21" s="32"/>
      <c r="C21" s="42"/>
      <c r="D21" s="35"/>
      <c r="E21" s="35"/>
      <c r="F21" s="35"/>
      <c r="G21" s="35"/>
      <c r="H21" s="35"/>
      <c r="I21" s="35"/>
      <c r="J21" s="35"/>
      <c r="K21" s="36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4"/>
    </row>
    <row r="22" spans="1:23" ht="30" customHeight="1">
      <c r="A22" s="34"/>
      <c r="B22" s="32"/>
      <c r="C22" s="42"/>
      <c r="D22" s="35"/>
      <c r="E22" s="35"/>
      <c r="F22" s="35"/>
      <c r="G22" s="35"/>
      <c r="H22" s="35"/>
      <c r="I22" s="35"/>
      <c r="J22" s="35"/>
      <c r="K22" s="36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4"/>
    </row>
    <row r="23" spans="1:23" ht="30" customHeight="1">
      <c r="A23" s="34"/>
      <c r="B23" s="32"/>
      <c r="C23" s="42"/>
      <c r="D23" s="35"/>
      <c r="E23" s="35"/>
      <c r="F23" s="35"/>
      <c r="G23" s="35"/>
      <c r="H23" s="35"/>
      <c r="I23" s="35"/>
      <c r="J23" s="35"/>
      <c r="K23" s="36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"/>
    </row>
    <row r="24" spans="1:23" ht="30" customHeight="1">
      <c r="A24" s="34"/>
      <c r="B24" s="32"/>
      <c r="C24" s="42"/>
      <c r="D24" s="35"/>
      <c r="E24" s="35"/>
      <c r="F24" s="35"/>
      <c r="G24" s="35"/>
      <c r="H24" s="35"/>
      <c r="I24" s="35"/>
      <c r="J24" s="35"/>
      <c r="K24" s="36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"/>
    </row>
    <row r="25" spans="1:23" ht="30" customHeight="1">
      <c r="A25" s="34"/>
      <c r="B25" s="32"/>
      <c r="C25" s="42"/>
      <c r="D25" s="35"/>
      <c r="E25" s="35"/>
      <c r="F25" s="35"/>
      <c r="G25" s="35"/>
      <c r="H25" s="35"/>
      <c r="I25" s="35"/>
      <c r="J25" s="35"/>
      <c r="K25" s="36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4"/>
    </row>
    <row r="26" spans="1:23" ht="30" customHeight="1">
      <c r="A26" s="34"/>
      <c r="B26" s="32"/>
      <c r="C26" s="42"/>
      <c r="D26" s="35"/>
      <c r="E26" s="35"/>
      <c r="F26" s="35"/>
      <c r="G26" s="35"/>
      <c r="H26" s="35"/>
      <c r="I26" s="35"/>
      <c r="J26" s="35"/>
      <c r="K26" s="36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4"/>
    </row>
    <row r="27" spans="1:23" ht="30" customHeight="1">
      <c r="A27" s="34"/>
      <c r="B27" s="32"/>
      <c r="C27" s="42"/>
      <c r="D27" s="35"/>
      <c r="E27" s="35"/>
      <c r="F27" s="35"/>
      <c r="G27" s="35"/>
      <c r="H27" s="35"/>
      <c r="I27" s="35"/>
      <c r="J27" s="35"/>
      <c r="K27" s="36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4"/>
    </row>
    <row r="28" spans="1:23" ht="17.25">
      <c r="A28" s="34"/>
      <c r="B28" s="32"/>
      <c r="C28" s="42"/>
      <c r="D28" s="35"/>
      <c r="E28" s="35"/>
      <c r="F28" s="35"/>
      <c r="G28" s="35"/>
      <c r="H28" s="35"/>
      <c r="I28" s="35"/>
      <c r="J28" s="35"/>
      <c r="K28" s="36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4"/>
    </row>
    <row r="29" spans="1:23" ht="17.25">
      <c r="A29" s="34"/>
      <c r="B29" s="32"/>
      <c r="C29" s="42"/>
      <c r="D29" s="35"/>
      <c r="E29" s="35"/>
      <c r="F29" s="35"/>
      <c r="G29" s="35"/>
      <c r="H29" s="35"/>
      <c r="I29" s="35"/>
      <c r="J29" s="35"/>
      <c r="K29" s="36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3" ht="17.25">
      <c r="A30" s="34"/>
      <c r="B30" s="32"/>
      <c r="C30" s="42"/>
      <c r="D30" s="35"/>
      <c r="E30" s="35"/>
      <c r="F30" s="35"/>
      <c r="G30" s="35"/>
      <c r="H30" s="35"/>
      <c r="I30" s="35"/>
      <c r="J30" s="35"/>
      <c r="K30" s="36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4" spans="11:13">
      <c r="K34" s="2"/>
      <c r="L34" s="2"/>
      <c r="M34" s="2"/>
    </row>
    <row r="35" spans="11:13">
      <c r="K35" s="2"/>
      <c r="L35" s="2"/>
      <c r="M35" s="2"/>
    </row>
    <row r="36" spans="11:13">
      <c r="K36" s="2"/>
      <c r="L36" s="2"/>
      <c r="M36" s="2"/>
    </row>
    <row r="37" spans="11:13">
      <c r="K37" s="2"/>
      <c r="L37" s="2"/>
      <c r="M37" s="2"/>
    </row>
    <row r="38" spans="11:13">
      <c r="K38" s="2"/>
      <c r="L38" s="2"/>
      <c r="M38" s="2"/>
    </row>
    <row r="39" spans="11:13">
      <c r="K39" s="2"/>
      <c r="L39" s="2"/>
      <c r="M39" s="2"/>
    </row>
    <row r="40" spans="11:13">
      <c r="K40" s="2"/>
      <c r="L40" s="2"/>
      <c r="M40" s="2"/>
    </row>
    <row r="41" spans="11:13">
      <c r="K41" s="2"/>
      <c r="L41" s="2"/>
      <c r="M41" s="2"/>
    </row>
    <row r="42" spans="11:13">
      <c r="K42" s="2"/>
      <c r="L42" s="2"/>
      <c r="M42" s="2"/>
    </row>
    <row r="43" spans="11:13">
      <c r="K43" s="2"/>
      <c r="L43" s="2"/>
      <c r="M43" s="2"/>
    </row>
    <row r="44" spans="11:13">
      <c r="K44" s="2"/>
      <c r="L44" s="2"/>
      <c r="M44" s="2"/>
    </row>
    <row r="45" spans="11:13">
      <c r="K45" s="2"/>
      <c r="L45" s="2"/>
      <c r="M45" s="2"/>
    </row>
    <row r="46" spans="11:13">
      <c r="K46" s="2"/>
      <c r="L46" s="2"/>
      <c r="M46" s="2"/>
    </row>
    <row r="47" spans="11:13">
      <c r="K47" s="2"/>
      <c r="L47" s="2"/>
      <c r="M47" s="2"/>
    </row>
    <row r="48" spans="11:13">
      <c r="K48" s="2"/>
      <c r="L48" s="2"/>
      <c r="M48" s="2"/>
    </row>
    <row r="49" spans="11:13">
      <c r="K49" s="2"/>
      <c r="L49" s="2"/>
      <c r="M49" s="2"/>
    </row>
    <row r="50" spans="11:13">
      <c r="K50" s="2"/>
      <c r="L50" s="2"/>
      <c r="M50" s="2"/>
    </row>
    <row r="51" spans="11:13">
      <c r="K51" s="2"/>
      <c r="L51" s="2"/>
      <c r="M51" s="2"/>
    </row>
    <row r="52" spans="11:13">
      <c r="K52" s="2"/>
      <c r="L52" s="2"/>
      <c r="M52" s="2"/>
    </row>
    <row r="53" spans="11:13">
      <c r="K53" s="2"/>
      <c r="L53" s="2"/>
      <c r="M53" s="2"/>
    </row>
    <row r="54" spans="11:13">
      <c r="K54" s="2"/>
      <c r="L54" s="2"/>
      <c r="M54" s="2"/>
    </row>
    <row r="55" spans="11:13">
      <c r="K55" s="2"/>
      <c r="L55" s="2"/>
      <c r="M55" s="2"/>
    </row>
    <row r="56" spans="11:13">
      <c r="K56" s="2"/>
      <c r="L56" s="2"/>
      <c r="M56" s="2"/>
    </row>
    <row r="57" spans="11:13">
      <c r="K57" s="2"/>
      <c r="L57" s="2"/>
      <c r="M57" s="2"/>
    </row>
    <row r="58" spans="11:13">
      <c r="K58" s="2"/>
      <c r="L58" s="2"/>
      <c r="M58" s="2"/>
    </row>
    <row r="59" spans="11:13">
      <c r="K59" s="2"/>
      <c r="L59" s="2"/>
      <c r="M59" s="2"/>
    </row>
    <row r="60" spans="11:13">
      <c r="K60" s="2"/>
      <c r="L60" s="2"/>
      <c r="M60" s="2"/>
    </row>
    <row r="61" spans="11:13">
      <c r="K61" s="2"/>
      <c r="L61" s="2"/>
      <c r="M61" s="2"/>
    </row>
    <row r="62" spans="11:13">
      <c r="K62" s="2"/>
      <c r="L62" s="2"/>
      <c r="M62" s="2"/>
    </row>
    <row r="63" spans="11:13">
      <c r="K63" s="2"/>
      <c r="L63" s="2"/>
      <c r="M63" s="2"/>
    </row>
    <row r="64" spans="11:13">
      <c r="K64" s="2"/>
      <c r="L64" s="2"/>
      <c r="M64" s="2"/>
    </row>
    <row r="65" spans="11:13">
      <c r="K65" s="2"/>
      <c r="L65" s="2"/>
      <c r="M65" s="2"/>
    </row>
    <row r="66" spans="11:13">
      <c r="K66" s="2"/>
      <c r="L66" s="2"/>
      <c r="M66" s="2"/>
    </row>
    <row r="67" spans="11:13">
      <c r="K67" s="2"/>
      <c r="L67" s="2"/>
      <c r="M67" s="2"/>
    </row>
    <row r="68" spans="11:13">
      <c r="K68" s="2"/>
      <c r="L68" s="2"/>
      <c r="M68" s="2"/>
    </row>
    <row r="69" spans="11:13">
      <c r="K69" s="2"/>
      <c r="L69" s="2"/>
      <c r="M69" s="2"/>
    </row>
    <row r="70" spans="11:13">
      <c r="K70" s="2"/>
      <c r="L70" s="2"/>
      <c r="M70" s="2"/>
    </row>
    <row r="71" spans="11:13">
      <c r="K71" s="2"/>
      <c r="L71" s="2"/>
      <c r="M71" s="2"/>
    </row>
    <row r="72" spans="11:13">
      <c r="K72" s="2"/>
      <c r="L72" s="2"/>
      <c r="M72" s="2"/>
    </row>
  </sheetData>
  <mergeCells count="23">
    <mergeCell ref="L6:L8"/>
    <mergeCell ref="L4:M4"/>
    <mergeCell ref="E2:G3"/>
    <mergeCell ref="M6:M9"/>
    <mergeCell ref="N2:Q2"/>
    <mergeCell ref="K2:M2"/>
    <mergeCell ref="N3:P3"/>
    <mergeCell ref="K18:V18"/>
    <mergeCell ref="H2:J2"/>
    <mergeCell ref="B15:C15"/>
    <mergeCell ref="K15:V15"/>
    <mergeCell ref="K12:V12"/>
    <mergeCell ref="R2:S3"/>
    <mergeCell ref="T2:V2"/>
    <mergeCell ref="A11:B12"/>
    <mergeCell ref="C13:C14"/>
    <mergeCell ref="A16:A18"/>
    <mergeCell ref="A13:A15"/>
    <mergeCell ref="C16:C17"/>
    <mergeCell ref="B18:C18"/>
    <mergeCell ref="A2:A10"/>
    <mergeCell ref="Q6:Q9"/>
    <mergeCell ref="K4:K8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80" firstPageNumber="76" fitToWidth="2" fitToHeight="2" pageOrder="overThenDown" orientation="portrait" useFirstPageNumber="1" r:id="rId1"/>
  <headerFooter scaleWithDoc="0" alignWithMargins="0">
    <oddFooter>&amp;C&amp;"ＭＳ Ｐゴシック,標準"&amp;11- &amp;P -</oddFooter>
  </headerFooter>
  <colBreaks count="1" manualBreakCount="1">
    <brk id="10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="70" zoomScaleNormal="100" zoomScaleSheetLayoutView="70" workbookViewId="0">
      <pane xSplit="2" ySplit="3" topLeftCell="C4" activePane="bottomRight" state="frozen"/>
      <selection activeCell="D89" sqref="D89"/>
      <selection pane="topRight" activeCell="D89" sqref="D89"/>
      <selection pane="bottomLeft" activeCell="D89" sqref="D89"/>
      <selection pane="bottomRight" activeCell="M7" sqref="M7"/>
    </sheetView>
  </sheetViews>
  <sheetFormatPr defaultRowHeight="14.25"/>
  <cols>
    <col min="1" max="1" width="4" customWidth="1"/>
    <col min="2" max="2" width="16.375" customWidth="1"/>
    <col min="3" max="3" width="12" style="254" customWidth="1"/>
    <col min="4" max="4" width="9.125" style="261" customWidth="1"/>
    <col min="5" max="5" width="8.5" customWidth="1"/>
    <col min="6" max="6" width="10.25" style="261" customWidth="1"/>
    <col min="7" max="7" width="8.5" customWidth="1"/>
    <col min="8" max="8" width="9.125" style="261" customWidth="1"/>
    <col min="9" max="9" width="8.5" customWidth="1"/>
  </cols>
  <sheetData>
    <row r="1" spans="1:11" s="246" customFormat="1" ht="30" customHeight="1" thickBot="1">
      <c r="A1" s="245" t="s">
        <v>141</v>
      </c>
      <c r="C1" s="247"/>
      <c r="D1" s="255"/>
      <c r="F1" s="255"/>
      <c r="H1" s="255"/>
    </row>
    <row r="2" spans="1:11" ht="30.75" customHeight="1">
      <c r="A2" s="534"/>
      <c r="B2" s="535"/>
      <c r="C2" s="248" t="s">
        <v>142</v>
      </c>
      <c r="D2" s="531" t="s">
        <v>130</v>
      </c>
      <c r="E2" s="532"/>
      <c r="F2" s="531" t="s">
        <v>131</v>
      </c>
      <c r="G2" s="532"/>
      <c r="H2" s="531" t="s">
        <v>110</v>
      </c>
      <c r="I2" s="533"/>
    </row>
    <row r="3" spans="1:11" ht="23.25" customHeight="1" thickBot="1">
      <c r="A3" s="536"/>
      <c r="B3" s="537"/>
      <c r="C3" s="249" t="s">
        <v>148</v>
      </c>
      <c r="D3" s="256" t="s">
        <v>149</v>
      </c>
      <c r="E3" s="127" t="s">
        <v>144</v>
      </c>
      <c r="F3" s="256" t="s">
        <v>143</v>
      </c>
      <c r="G3" s="127" t="s">
        <v>144</v>
      </c>
      <c r="H3" s="256" t="s">
        <v>143</v>
      </c>
      <c r="I3" s="128" t="s">
        <v>144</v>
      </c>
    </row>
    <row r="4" spans="1:11" ht="45.75" customHeight="1">
      <c r="A4" s="529" t="s">
        <v>145</v>
      </c>
      <c r="B4" s="530"/>
      <c r="C4" s="250">
        <f>C5+C11</f>
        <v>372.71499999999997</v>
      </c>
      <c r="D4" s="257"/>
      <c r="E4" s="183"/>
      <c r="F4" s="257">
        <f>F5+F11</f>
        <v>292.11500000000001</v>
      </c>
      <c r="G4" s="183">
        <f>ROUND(F4/$C4*100,1)</f>
        <v>78.400000000000006</v>
      </c>
      <c r="H4" s="257">
        <f>H5+H11</f>
        <v>80.600000000000009</v>
      </c>
      <c r="I4" s="184">
        <f>ROUND(H4/$C4*100,1)</f>
        <v>21.6</v>
      </c>
    </row>
    <row r="5" spans="1:11" ht="45.75" customHeight="1">
      <c r="A5" s="538" t="s">
        <v>147</v>
      </c>
      <c r="B5" s="539"/>
      <c r="C5" s="251">
        <f>SUM(C6:C10)</f>
        <v>369.89</v>
      </c>
      <c r="D5" s="258"/>
      <c r="E5" s="183"/>
      <c r="F5" s="258">
        <f>SUM(F6:F10)</f>
        <v>289.29000000000002</v>
      </c>
      <c r="G5" s="183">
        <f>ROUND(F5/$C5*100,1)</f>
        <v>78.2</v>
      </c>
      <c r="H5" s="258">
        <f>SUM(H6:H10)</f>
        <v>80.600000000000009</v>
      </c>
      <c r="I5" s="184">
        <f t="shared" ref="I5:I10" si="0">ROUND(H5/$C5*100,1)</f>
        <v>21.8</v>
      </c>
    </row>
    <row r="6" spans="1:11" ht="45.75" customHeight="1">
      <c r="A6" s="526"/>
      <c r="B6" s="123" t="s">
        <v>150</v>
      </c>
      <c r="C6" s="251">
        <v>15.93</v>
      </c>
      <c r="D6" s="258"/>
      <c r="E6" s="183"/>
      <c r="F6" s="258">
        <v>15.93</v>
      </c>
      <c r="G6" s="183">
        <f>ROUND(F6/$C6*100,1)</f>
        <v>100</v>
      </c>
      <c r="H6" s="258"/>
      <c r="I6" s="184"/>
    </row>
    <row r="7" spans="1:11" ht="45.75" customHeight="1">
      <c r="A7" s="527"/>
      <c r="B7" s="123" t="s">
        <v>151</v>
      </c>
      <c r="C7" s="251">
        <v>215.33</v>
      </c>
      <c r="D7" s="258"/>
      <c r="E7" s="183"/>
      <c r="F7" s="258">
        <v>143.49</v>
      </c>
      <c r="G7" s="183">
        <f t="shared" ref="G7:G14" si="1">ROUND(F7/$C7*100,1)</f>
        <v>66.599999999999994</v>
      </c>
      <c r="H7" s="258">
        <v>71.84</v>
      </c>
      <c r="I7" s="184">
        <f t="shared" si="0"/>
        <v>33.4</v>
      </c>
    </row>
    <row r="8" spans="1:11" ht="45.75" customHeight="1">
      <c r="A8" s="527"/>
      <c r="B8" s="123" t="s">
        <v>152</v>
      </c>
      <c r="C8" s="251">
        <v>137.01</v>
      </c>
      <c r="D8" s="258"/>
      <c r="E8" s="183"/>
      <c r="F8" s="258">
        <v>129.87</v>
      </c>
      <c r="G8" s="183">
        <f t="shared" si="1"/>
        <v>94.8</v>
      </c>
      <c r="H8" s="258">
        <v>7.14</v>
      </c>
      <c r="I8" s="184">
        <f t="shared" si="0"/>
        <v>5.2</v>
      </c>
    </row>
    <row r="9" spans="1:11" ht="45.75" customHeight="1">
      <c r="A9" s="527"/>
      <c r="B9" s="182" t="s">
        <v>290</v>
      </c>
      <c r="C9" s="252"/>
      <c r="D9" s="259"/>
      <c r="E9" s="183"/>
      <c r="F9" s="259"/>
      <c r="G9" s="183"/>
      <c r="H9" s="259"/>
      <c r="I9" s="184"/>
    </row>
    <row r="10" spans="1:11" ht="45.75" customHeight="1">
      <c r="A10" s="527"/>
      <c r="B10" s="182" t="s">
        <v>50</v>
      </c>
      <c r="C10" s="251">
        <v>1.62</v>
      </c>
      <c r="D10" s="259"/>
      <c r="E10" s="183"/>
      <c r="F10" s="259"/>
      <c r="G10" s="183"/>
      <c r="H10" s="258">
        <v>1.62</v>
      </c>
      <c r="I10" s="184">
        <f t="shared" si="0"/>
        <v>100</v>
      </c>
    </row>
    <row r="11" spans="1:11" ht="45.75" customHeight="1">
      <c r="A11" s="538" t="s">
        <v>146</v>
      </c>
      <c r="B11" s="539"/>
      <c r="C11" s="251">
        <f>SUM(C12:C14)</f>
        <v>2.8250000000000002</v>
      </c>
      <c r="D11" s="258"/>
      <c r="E11" s="183"/>
      <c r="F11" s="258">
        <f>SUM(F12:F14)</f>
        <v>2.8250000000000002</v>
      </c>
      <c r="G11" s="183">
        <f t="shared" si="1"/>
        <v>100</v>
      </c>
      <c r="H11" s="258"/>
      <c r="I11" s="184"/>
      <c r="K11" s="306"/>
    </row>
    <row r="12" spans="1:11" ht="45.75" customHeight="1">
      <c r="A12" s="526"/>
      <c r="B12" s="123" t="s">
        <v>153</v>
      </c>
      <c r="C12" s="251"/>
      <c r="D12" s="258"/>
      <c r="E12" s="183"/>
      <c r="F12" s="258"/>
      <c r="G12" s="183"/>
      <c r="H12" s="258"/>
      <c r="I12" s="184"/>
    </row>
    <row r="13" spans="1:11" ht="45.75" customHeight="1">
      <c r="A13" s="527"/>
      <c r="B13" s="123" t="s">
        <v>154</v>
      </c>
      <c r="C13" s="252"/>
      <c r="D13" s="259"/>
      <c r="E13" s="183"/>
      <c r="F13" s="259"/>
      <c r="G13" s="183"/>
      <c r="H13" s="259"/>
      <c r="I13" s="184"/>
    </row>
    <row r="14" spans="1:11" ht="45.75" customHeight="1" thickBot="1">
      <c r="A14" s="528"/>
      <c r="B14" s="124" t="s">
        <v>155</v>
      </c>
      <c r="C14" s="253">
        <v>2.8250000000000002</v>
      </c>
      <c r="D14" s="260"/>
      <c r="E14" s="217"/>
      <c r="F14" s="262">
        <v>2.8250000000000002</v>
      </c>
      <c r="G14" s="217">
        <f t="shared" si="1"/>
        <v>100</v>
      </c>
      <c r="H14" s="260"/>
      <c r="I14" s="218"/>
    </row>
  </sheetData>
  <mergeCells count="9">
    <mergeCell ref="A12:A14"/>
    <mergeCell ref="A4:B4"/>
    <mergeCell ref="D2:E2"/>
    <mergeCell ref="F2:G2"/>
    <mergeCell ref="H2:I2"/>
    <mergeCell ref="A2:B3"/>
    <mergeCell ref="A5:B5"/>
    <mergeCell ref="A11:B11"/>
    <mergeCell ref="A6:A10"/>
  </mergeCells>
  <phoneticPr fontId="5"/>
  <printOptions horizontalCentered="1"/>
  <pageMargins left="0.59055118110236227" right="0.59055118110236227" top="0.59055118110236227" bottom="0.59055118110236227" header="0.51181102362204722" footer="0.31496062992125984"/>
  <pageSetup paperSize="9" scale="98" firstPageNumber="79" orientation="portrait" useFirstPageNumber="1" r:id="rId1"/>
  <headerFooter scaleWithDoc="0" alignWithMargins="0">
    <oddFooter>&amp;C&amp;"ＭＳ Ｐゴシック,標準"&amp;11-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view="pageBreakPreview" zoomScale="40" zoomScaleNormal="100" zoomScaleSheetLayoutView="40" workbookViewId="0">
      <selection activeCell="M16" sqref="M16"/>
    </sheetView>
  </sheetViews>
  <sheetFormatPr defaultRowHeight="14.25"/>
  <cols>
    <col min="1" max="1" width="5" customWidth="1"/>
    <col min="2" max="2" width="22.375" customWidth="1"/>
    <col min="3" max="9" width="12.125" customWidth="1"/>
  </cols>
  <sheetData>
    <row r="1" spans="1:10" s="246" customFormat="1" ht="30" customHeight="1" thickBot="1">
      <c r="A1" s="326" t="s">
        <v>156</v>
      </c>
      <c r="B1" s="327"/>
      <c r="C1" s="327"/>
      <c r="D1" s="327"/>
      <c r="E1" s="327"/>
      <c r="F1" s="327"/>
      <c r="G1" s="327"/>
      <c r="H1" s="327"/>
      <c r="I1" s="327"/>
      <c r="J1" s="241"/>
    </row>
    <row r="2" spans="1:10" ht="18" customHeight="1">
      <c r="A2" s="554" t="s">
        <v>97</v>
      </c>
      <c r="B2" s="551" t="s">
        <v>4</v>
      </c>
      <c r="C2" s="130" t="s">
        <v>157</v>
      </c>
      <c r="D2" s="129" t="s">
        <v>45</v>
      </c>
      <c r="E2" s="130" t="s">
        <v>47</v>
      </c>
      <c r="F2" s="129" t="s">
        <v>58</v>
      </c>
      <c r="G2" s="130" t="s">
        <v>60</v>
      </c>
      <c r="H2" s="129" t="s">
        <v>49</v>
      </c>
      <c r="I2" s="131" t="s">
        <v>50</v>
      </c>
      <c r="J2" s="3"/>
    </row>
    <row r="3" spans="1:10" ht="18" customHeight="1">
      <c r="A3" s="555"/>
      <c r="B3" s="552"/>
      <c r="C3" s="69" t="s">
        <v>57</v>
      </c>
      <c r="D3" s="16" t="s">
        <v>46</v>
      </c>
      <c r="E3" s="14" t="s">
        <v>48</v>
      </c>
      <c r="F3" s="16" t="s">
        <v>115</v>
      </c>
      <c r="G3" s="14" t="s">
        <v>59</v>
      </c>
      <c r="H3" s="16"/>
      <c r="I3" s="68"/>
      <c r="J3" s="3"/>
    </row>
    <row r="4" spans="1:10" ht="18" customHeight="1" thickBot="1">
      <c r="A4" s="556"/>
      <c r="B4" s="553"/>
      <c r="C4" s="99" t="s">
        <v>158</v>
      </c>
      <c r="D4" s="99" t="s">
        <v>158</v>
      </c>
      <c r="E4" s="99" t="s">
        <v>158</v>
      </c>
      <c r="F4" s="99" t="s">
        <v>158</v>
      </c>
      <c r="G4" s="99" t="s">
        <v>158</v>
      </c>
      <c r="H4" s="99" t="s">
        <v>158</v>
      </c>
      <c r="I4" s="132" t="s">
        <v>158</v>
      </c>
      <c r="J4" s="3"/>
    </row>
    <row r="5" spans="1:10" ht="21.75" customHeight="1" thickBot="1">
      <c r="A5" s="559" t="s">
        <v>275</v>
      </c>
      <c r="B5" s="560"/>
      <c r="C5" s="166">
        <f>SUM(C6:C8)</f>
        <v>99</v>
      </c>
      <c r="D5" s="166">
        <f t="shared" ref="D5:H5" si="0">SUM(D6:D8)</f>
        <v>64</v>
      </c>
      <c r="E5" s="166">
        <f t="shared" si="0"/>
        <v>96</v>
      </c>
      <c r="F5" s="166"/>
      <c r="G5" s="166">
        <f t="shared" si="0"/>
        <v>34</v>
      </c>
      <c r="H5" s="166">
        <f t="shared" si="0"/>
        <v>13</v>
      </c>
      <c r="I5" s="167"/>
      <c r="J5" s="3"/>
    </row>
    <row r="6" spans="1:10" ht="21.75" customHeight="1">
      <c r="A6" s="557" t="s">
        <v>276</v>
      </c>
      <c r="B6" s="558"/>
      <c r="C6" s="168">
        <f>+C9+C10+C11</f>
        <v>11</v>
      </c>
      <c r="D6" s="168"/>
      <c r="E6" s="168">
        <f t="shared" ref="E6" si="1">+E9+E10+E11</f>
        <v>11</v>
      </c>
      <c r="F6" s="168"/>
      <c r="G6" s="168"/>
      <c r="H6" s="168"/>
      <c r="I6" s="169"/>
      <c r="J6" s="3"/>
    </row>
    <row r="7" spans="1:10" ht="21.75" customHeight="1">
      <c r="A7" s="561" t="s">
        <v>278</v>
      </c>
      <c r="B7" s="562"/>
      <c r="C7" s="170">
        <f>+C12+C13</f>
        <v>27</v>
      </c>
      <c r="D7" s="170">
        <f t="shared" ref="D7:G7" si="2">+D12+D13</f>
        <v>3</v>
      </c>
      <c r="E7" s="170">
        <f t="shared" si="2"/>
        <v>24</v>
      </c>
      <c r="F7" s="170"/>
      <c r="G7" s="170">
        <f t="shared" si="2"/>
        <v>8</v>
      </c>
      <c r="H7" s="170"/>
      <c r="I7" s="171"/>
      <c r="J7" s="3"/>
    </row>
    <row r="8" spans="1:10" ht="21.75" customHeight="1" thickBot="1">
      <c r="A8" s="563" t="s">
        <v>277</v>
      </c>
      <c r="B8" s="564"/>
      <c r="C8" s="172">
        <f>+C14+C15</f>
        <v>61</v>
      </c>
      <c r="D8" s="172">
        <f t="shared" ref="D8:H8" si="3">+D14+D15</f>
        <v>61</v>
      </c>
      <c r="E8" s="172">
        <f t="shared" si="3"/>
        <v>61</v>
      </c>
      <c r="F8" s="172"/>
      <c r="G8" s="172">
        <f t="shared" si="3"/>
        <v>26</v>
      </c>
      <c r="H8" s="172">
        <f t="shared" si="3"/>
        <v>13</v>
      </c>
      <c r="I8" s="173"/>
      <c r="J8" s="3"/>
    </row>
    <row r="9" spans="1:10" ht="21.75" customHeight="1">
      <c r="A9" s="548" t="s">
        <v>97</v>
      </c>
      <c r="B9" s="151" t="s">
        <v>279</v>
      </c>
      <c r="C9" s="168">
        <f t="shared" ref="C9:E9" si="4">+C18+C22+C26</f>
        <v>10</v>
      </c>
      <c r="D9" s="168"/>
      <c r="E9" s="168">
        <f t="shared" si="4"/>
        <v>10</v>
      </c>
      <c r="F9" s="168"/>
      <c r="G9" s="168"/>
      <c r="H9" s="168"/>
      <c r="I9" s="169"/>
      <c r="J9" s="3"/>
    </row>
    <row r="10" spans="1:10" ht="21.75" customHeight="1">
      <c r="A10" s="549"/>
      <c r="B10" s="149" t="s">
        <v>280</v>
      </c>
      <c r="C10" s="170">
        <f t="shared" ref="C10:E10" si="5">SUM(C28,C32,C41)</f>
        <v>1</v>
      </c>
      <c r="D10" s="170"/>
      <c r="E10" s="170">
        <f t="shared" si="5"/>
        <v>1</v>
      </c>
      <c r="F10" s="170"/>
      <c r="G10" s="170"/>
      <c r="H10" s="170"/>
      <c r="I10" s="171"/>
      <c r="J10" s="3"/>
    </row>
    <row r="11" spans="1:10" ht="21.75" customHeight="1">
      <c r="A11" s="549"/>
      <c r="B11" s="149" t="s">
        <v>281</v>
      </c>
      <c r="C11" s="170"/>
      <c r="D11" s="170"/>
      <c r="E11" s="170"/>
      <c r="F11" s="170"/>
      <c r="G11" s="170"/>
      <c r="H11" s="170"/>
      <c r="I11" s="171"/>
      <c r="J11" s="3"/>
    </row>
    <row r="12" spans="1:10" ht="21.75" customHeight="1">
      <c r="A12" s="549"/>
      <c r="B12" s="149" t="s">
        <v>278</v>
      </c>
      <c r="C12" s="170">
        <f t="shared" ref="C12:G12" si="6">+C55+C59+C67</f>
        <v>27</v>
      </c>
      <c r="D12" s="170">
        <f t="shared" si="6"/>
        <v>3</v>
      </c>
      <c r="E12" s="170">
        <f t="shared" si="6"/>
        <v>24</v>
      </c>
      <c r="F12" s="170"/>
      <c r="G12" s="170">
        <f t="shared" si="6"/>
        <v>8</v>
      </c>
      <c r="H12" s="170"/>
      <c r="I12" s="171"/>
      <c r="J12" s="3"/>
    </row>
    <row r="13" spans="1:10" ht="21.75" customHeight="1">
      <c r="A13" s="549"/>
      <c r="B13" s="149" t="s">
        <v>282</v>
      </c>
      <c r="C13" s="170"/>
      <c r="D13" s="170"/>
      <c r="E13" s="170"/>
      <c r="F13" s="170"/>
      <c r="G13" s="170"/>
      <c r="H13" s="170"/>
      <c r="I13" s="171"/>
      <c r="J13" s="3"/>
    </row>
    <row r="14" spans="1:10" ht="21.75" customHeight="1">
      <c r="A14" s="549"/>
      <c r="B14" s="149" t="s">
        <v>283</v>
      </c>
      <c r="C14" s="170">
        <f t="shared" ref="C14:H14" si="7">+C77+C86</f>
        <v>50</v>
      </c>
      <c r="D14" s="170">
        <f t="shared" si="7"/>
        <v>50</v>
      </c>
      <c r="E14" s="170">
        <f t="shared" si="7"/>
        <v>50</v>
      </c>
      <c r="F14" s="170"/>
      <c r="G14" s="170">
        <f t="shared" si="7"/>
        <v>26</v>
      </c>
      <c r="H14" s="170">
        <f t="shared" si="7"/>
        <v>13</v>
      </c>
      <c r="I14" s="171"/>
      <c r="J14" s="3"/>
    </row>
    <row r="15" spans="1:10" ht="21.75" customHeight="1" thickBot="1">
      <c r="A15" s="550"/>
      <c r="B15" s="150" t="s">
        <v>274</v>
      </c>
      <c r="C15" s="172">
        <f t="shared" ref="C15:E15" si="8">SUM(C88)</f>
        <v>11</v>
      </c>
      <c r="D15" s="172">
        <f t="shared" si="8"/>
        <v>11</v>
      </c>
      <c r="E15" s="172">
        <f t="shared" si="8"/>
        <v>11</v>
      </c>
      <c r="F15" s="172"/>
      <c r="G15" s="172"/>
      <c r="H15" s="172"/>
      <c r="I15" s="173"/>
      <c r="J15" s="3"/>
    </row>
    <row r="16" spans="1:10" ht="21.75" customHeight="1">
      <c r="A16" s="540" t="s">
        <v>235</v>
      </c>
      <c r="B16" s="71" t="s">
        <v>329</v>
      </c>
      <c r="C16" s="174"/>
      <c r="D16" s="174"/>
      <c r="E16" s="174"/>
      <c r="F16" s="174"/>
      <c r="G16" s="174"/>
      <c r="H16" s="174"/>
      <c r="I16" s="175"/>
      <c r="J16" s="3" t="s">
        <v>236</v>
      </c>
    </row>
    <row r="17" spans="1:10" ht="21.75" customHeight="1">
      <c r="A17" s="541"/>
      <c r="B17" s="72" t="s">
        <v>330</v>
      </c>
      <c r="C17" s="170"/>
      <c r="D17" s="170"/>
      <c r="E17" s="170"/>
      <c r="F17" s="170"/>
      <c r="G17" s="170"/>
      <c r="H17" s="170"/>
      <c r="I17" s="171"/>
      <c r="J17" s="3" t="s">
        <v>236</v>
      </c>
    </row>
    <row r="18" spans="1:10" ht="21.75" customHeight="1" thickBot="1">
      <c r="A18" s="542"/>
      <c r="B18" s="47" t="s">
        <v>99</v>
      </c>
      <c r="C18" s="176"/>
      <c r="D18" s="176"/>
      <c r="E18" s="176"/>
      <c r="F18" s="176"/>
      <c r="G18" s="176"/>
      <c r="H18" s="176"/>
      <c r="I18" s="177"/>
      <c r="J18" s="3" t="s">
        <v>237</v>
      </c>
    </row>
    <row r="19" spans="1:10" ht="21.75" customHeight="1">
      <c r="A19" s="540" t="s">
        <v>103</v>
      </c>
      <c r="B19" s="51" t="s">
        <v>238</v>
      </c>
      <c r="C19" s="202">
        <v>2</v>
      </c>
      <c r="D19" s="202"/>
      <c r="E19" s="202">
        <v>2</v>
      </c>
      <c r="F19" s="202"/>
      <c r="G19" s="202"/>
      <c r="H19" s="202"/>
      <c r="I19" s="203"/>
      <c r="J19" s="3" t="s">
        <v>236</v>
      </c>
    </row>
    <row r="20" spans="1:10" ht="21.75" customHeight="1">
      <c r="A20" s="541"/>
      <c r="B20" s="46" t="s">
        <v>239</v>
      </c>
      <c r="C20" s="206">
        <v>3</v>
      </c>
      <c r="D20" s="206"/>
      <c r="E20" s="206">
        <v>3</v>
      </c>
      <c r="F20" s="206"/>
      <c r="G20" s="206"/>
      <c r="H20" s="206"/>
      <c r="I20" s="207"/>
      <c r="J20" s="3" t="s">
        <v>236</v>
      </c>
    </row>
    <row r="21" spans="1:10" ht="21.75" customHeight="1">
      <c r="A21" s="541"/>
      <c r="B21" s="46" t="s">
        <v>240</v>
      </c>
      <c r="C21" s="206">
        <v>5</v>
      </c>
      <c r="D21" s="206"/>
      <c r="E21" s="206">
        <v>5</v>
      </c>
      <c r="F21" s="206"/>
      <c r="G21" s="206"/>
      <c r="H21" s="206"/>
      <c r="I21" s="207"/>
      <c r="J21" s="3" t="s">
        <v>236</v>
      </c>
    </row>
    <row r="22" spans="1:10" ht="21.75" customHeight="1" thickBot="1">
      <c r="A22" s="542"/>
      <c r="B22" s="47" t="s">
        <v>99</v>
      </c>
      <c r="C22" s="212">
        <f>SUM(C19:C21)</f>
        <v>10</v>
      </c>
      <c r="D22" s="212"/>
      <c r="E22" s="212">
        <f t="shared" ref="E22" si="9">SUM(E19:E21)</f>
        <v>10</v>
      </c>
      <c r="F22" s="212"/>
      <c r="G22" s="212"/>
      <c r="H22" s="212"/>
      <c r="I22" s="213"/>
      <c r="J22" s="3" t="s">
        <v>237</v>
      </c>
    </row>
    <row r="23" spans="1:10" ht="21.75" customHeight="1">
      <c r="A23" s="540" t="s">
        <v>106</v>
      </c>
      <c r="B23" s="51" t="s">
        <v>311</v>
      </c>
      <c r="C23" s="202"/>
      <c r="D23" s="202"/>
      <c r="E23" s="202"/>
      <c r="F23" s="202"/>
      <c r="G23" s="202"/>
      <c r="H23" s="202"/>
      <c r="I23" s="203"/>
      <c r="J23" s="3" t="s">
        <v>44</v>
      </c>
    </row>
    <row r="24" spans="1:10" ht="21.75" customHeight="1">
      <c r="A24" s="512"/>
      <c r="B24" s="46" t="s">
        <v>312</v>
      </c>
      <c r="C24" s="206"/>
      <c r="D24" s="206"/>
      <c r="E24" s="206"/>
      <c r="F24" s="206"/>
      <c r="G24" s="206"/>
      <c r="H24" s="206"/>
      <c r="I24" s="207"/>
      <c r="J24" s="3" t="s">
        <v>44</v>
      </c>
    </row>
    <row r="25" spans="1:10" ht="21.75" customHeight="1">
      <c r="A25" s="512"/>
      <c r="B25" s="46" t="s">
        <v>313</v>
      </c>
      <c r="C25" s="206"/>
      <c r="D25" s="206"/>
      <c r="E25" s="206"/>
      <c r="F25" s="206"/>
      <c r="G25" s="206"/>
      <c r="H25" s="206"/>
      <c r="I25" s="207"/>
      <c r="J25" s="3" t="s">
        <v>44</v>
      </c>
    </row>
    <row r="26" spans="1:10" ht="21.75" customHeight="1" thickBot="1">
      <c r="A26" s="513"/>
      <c r="B26" s="47" t="s">
        <v>99</v>
      </c>
      <c r="C26" s="212"/>
      <c r="D26" s="212"/>
      <c r="E26" s="212"/>
      <c r="F26" s="212"/>
      <c r="G26" s="212"/>
      <c r="H26" s="212"/>
      <c r="I26" s="213"/>
      <c r="J26" s="3" t="s">
        <v>62</v>
      </c>
    </row>
    <row r="27" spans="1:10" ht="21.75" customHeight="1">
      <c r="A27" s="540" t="s">
        <v>241</v>
      </c>
      <c r="B27" s="51" t="s">
        <v>242</v>
      </c>
      <c r="C27" s="174"/>
      <c r="D27" s="174"/>
      <c r="E27" s="174"/>
      <c r="F27" s="174"/>
      <c r="G27" s="174"/>
      <c r="H27" s="174"/>
      <c r="I27" s="175"/>
      <c r="J27" s="3" t="s">
        <v>236</v>
      </c>
    </row>
    <row r="28" spans="1:10" ht="21.75" customHeight="1" thickBot="1">
      <c r="A28" s="542"/>
      <c r="B28" s="47" t="s">
        <v>99</v>
      </c>
      <c r="C28" s="176"/>
      <c r="D28" s="176"/>
      <c r="E28" s="176"/>
      <c r="F28" s="176"/>
      <c r="G28" s="176"/>
      <c r="H28" s="176"/>
      <c r="I28" s="177"/>
      <c r="J28" s="3" t="s">
        <v>237</v>
      </c>
    </row>
    <row r="29" spans="1:10" ht="21.75" customHeight="1">
      <c r="A29" s="540" t="s">
        <v>243</v>
      </c>
      <c r="B29" s="51" t="s">
        <v>244</v>
      </c>
      <c r="C29" s="168">
        <v>1</v>
      </c>
      <c r="D29" s="174"/>
      <c r="E29" s="174">
        <v>1</v>
      </c>
      <c r="F29" s="174"/>
      <c r="G29" s="174"/>
      <c r="H29" s="174"/>
      <c r="I29" s="175"/>
      <c r="J29" s="3" t="s">
        <v>236</v>
      </c>
    </row>
    <row r="30" spans="1:10" ht="21.75" customHeight="1">
      <c r="A30" s="541"/>
      <c r="B30" s="46" t="s">
        <v>245</v>
      </c>
      <c r="C30" s="178"/>
      <c r="D30" s="170"/>
      <c r="E30" s="170"/>
      <c r="F30" s="170"/>
      <c r="G30" s="170"/>
      <c r="H30" s="170"/>
      <c r="I30" s="171"/>
      <c r="J30" s="3" t="s">
        <v>236</v>
      </c>
    </row>
    <row r="31" spans="1:10" ht="21.75" customHeight="1">
      <c r="A31" s="541"/>
      <c r="B31" s="46" t="s">
        <v>246</v>
      </c>
      <c r="C31" s="178"/>
      <c r="D31" s="170"/>
      <c r="E31" s="170"/>
      <c r="F31" s="170"/>
      <c r="G31" s="170"/>
      <c r="H31" s="170"/>
      <c r="I31" s="171"/>
      <c r="J31" s="3" t="s">
        <v>236</v>
      </c>
    </row>
    <row r="32" spans="1:10" ht="21.75" customHeight="1" thickBot="1">
      <c r="A32" s="542"/>
      <c r="B32" s="47" t="s">
        <v>99</v>
      </c>
      <c r="C32" s="176">
        <f>SUM(C29:C31)</f>
        <v>1</v>
      </c>
      <c r="D32" s="176"/>
      <c r="E32" s="176">
        <f t="shared" ref="E32" si="10">SUM(E29:E31)</f>
        <v>1</v>
      </c>
      <c r="F32" s="176"/>
      <c r="G32" s="176"/>
      <c r="H32" s="176"/>
      <c r="I32" s="177"/>
      <c r="J32" s="3" t="s">
        <v>237</v>
      </c>
    </row>
    <row r="33" spans="1:10" ht="21.75" customHeight="1">
      <c r="A33" s="540" t="s">
        <v>247</v>
      </c>
      <c r="B33" s="51" t="s">
        <v>249</v>
      </c>
      <c r="C33" s="174"/>
      <c r="D33" s="174"/>
      <c r="E33" s="174"/>
      <c r="F33" s="174"/>
      <c r="G33" s="174"/>
      <c r="H33" s="174"/>
      <c r="I33" s="175"/>
      <c r="J33" s="3" t="s">
        <v>44</v>
      </c>
    </row>
    <row r="34" spans="1:10" ht="21.75" customHeight="1">
      <c r="A34" s="541"/>
      <c r="B34" s="152" t="s">
        <v>250</v>
      </c>
      <c r="C34" s="170"/>
      <c r="D34" s="170"/>
      <c r="E34" s="170"/>
      <c r="F34" s="170"/>
      <c r="G34" s="170"/>
      <c r="H34" s="170"/>
      <c r="I34" s="171"/>
      <c r="J34" s="3"/>
    </row>
    <row r="35" spans="1:10" ht="21.75" customHeight="1">
      <c r="A35" s="541"/>
      <c r="B35" s="152" t="s">
        <v>251</v>
      </c>
      <c r="C35" s="170"/>
      <c r="D35" s="170"/>
      <c r="E35" s="170"/>
      <c r="F35" s="170"/>
      <c r="G35" s="170"/>
      <c r="H35" s="170"/>
      <c r="I35" s="171"/>
      <c r="J35" s="3"/>
    </row>
    <row r="36" spans="1:10" ht="21.75" customHeight="1">
      <c r="A36" s="541"/>
      <c r="B36" s="152" t="s">
        <v>252</v>
      </c>
      <c r="C36" s="170"/>
      <c r="D36" s="170"/>
      <c r="E36" s="170"/>
      <c r="F36" s="170"/>
      <c r="G36" s="170"/>
      <c r="H36" s="170"/>
      <c r="I36" s="171"/>
      <c r="J36" s="3"/>
    </row>
    <row r="37" spans="1:10" ht="21.75" customHeight="1">
      <c r="A37" s="541"/>
      <c r="B37" s="152" t="s">
        <v>253</v>
      </c>
      <c r="C37" s="170"/>
      <c r="D37" s="170"/>
      <c r="E37" s="170"/>
      <c r="F37" s="170"/>
      <c r="G37" s="170"/>
      <c r="H37" s="170"/>
      <c r="I37" s="171"/>
      <c r="J37" s="3"/>
    </row>
    <row r="38" spans="1:10" ht="21.75" customHeight="1">
      <c r="A38" s="541"/>
      <c r="B38" s="152" t="s">
        <v>254</v>
      </c>
      <c r="C38" s="170"/>
      <c r="D38" s="170"/>
      <c r="E38" s="170"/>
      <c r="F38" s="170"/>
      <c r="G38" s="170"/>
      <c r="H38" s="170"/>
      <c r="I38" s="171"/>
      <c r="J38" s="3"/>
    </row>
    <row r="39" spans="1:10" ht="21.75" customHeight="1">
      <c r="A39" s="541"/>
      <c r="B39" s="152" t="s">
        <v>255</v>
      </c>
      <c r="C39" s="170"/>
      <c r="D39" s="170"/>
      <c r="E39" s="170"/>
      <c r="F39" s="170"/>
      <c r="G39" s="170"/>
      <c r="H39" s="170"/>
      <c r="I39" s="171"/>
      <c r="J39" s="3"/>
    </row>
    <row r="40" spans="1:10" ht="21.75" customHeight="1">
      <c r="A40" s="541"/>
      <c r="B40" s="46" t="s">
        <v>256</v>
      </c>
      <c r="C40" s="170"/>
      <c r="D40" s="170"/>
      <c r="E40" s="170"/>
      <c r="F40" s="170"/>
      <c r="G40" s="170"/>
      <c r="H40" s="170"/>
      <c r="I40" s="171"/>
      <c r="J40" s="3" t="s">
        <v>61</v>
      </c>
    </row>
    <row r="41" spans="1:10" ht="21.75" customHeight="1" thickBot="1">
      <c r="A41" s="542"/>
      <c r="B41" s="47" t="s">
        <v>99</v>
      </c>
      <c r="C41" s="176"/>
      <c r="D41" s="176"/>
      <c r="E41" s="176"/>
      <c r="F41" s="176"/>
      <c r="G41" s="176"/>
      <c r="H41" s="176"/>
      <c r="I41" s="177"/>
      <c r="J41" s="3" t="s">
        <v>62</v>
      </c>
    </row>
    <row r="42" spans="1:10" ht="21.75" customHeight="1">
      <c r="A42" s="411" t="s">
        <v>248</v>
      </c>
      <c r="B42" s="45" t="s">
        <v>257</v>
      </c>
      <c r="C42" s="179"/>
      <c r="D42" s="180"/>
      <c r="E42" s="179"/>
      <c r="F42" s="174"/>
      <c r="G42" s="174"/>
      <c r="H42" s="174"/>
      <c r="I42" s="175"/>
      <c r="J42" s="3" t="s">
        <v>104</v>
      </c>
    </row>
    <row r="43" spans="1:10" ht="21.75" customHeight="1">
      <c r="A43" s="412"/>
      <c r="B43" s="153" t="s">
        <v>258</v>
      </c>
      <c r="C43" s="170"/>
      <c r="D43" s="170"/>
      <c r="E43" s="170"/>
      <c r="F43" s="170"/>
      <c r="G43" s="170"/>
      <c r="H43" s="170"/>
      <c r="I43" s="171"/>
      <c r="J43" s="3"/>
    </row>
    <row r="44" spans="1:10" ht="21.75" customHeight="1">
      <c r="A44" s="412"/>
      <c r="B44" s="153" t="s">
        <v>259</v>
      </c>
      <c r="C44" s="170"/>
      <c r="D44" s="170"/>
      <c r="E44" s="170"/>
      <c r="F44" s="170"/>
      <c r="G44" s="170"/>
      <c r="H44" s="170"/>
      <c r="I44" s="171"/>
      <c r="J44" s="3"/>
    </row>
    <row r="45" spans="1:10" ht="21.75" customHeight="1">
      <c r="A45" s="412"/>
      <c r="B45" s="153" t="s">
        <v>260</v>
      </c>
      <c r="C45" s="170"/>
      <c r="D45" s="170"/>
      <c r="E45" s="170"/>
      <c r="F45" s="170"/>
      <c r="G45" s="170"/>
      <c r="H45" s="170"/>
      <c r="I45" s="171"/>
      <c r="J45" s="3"/>
    </row>
    <row r="46" spans="1:10" ht="21.75" customHeight="1">
      <c r="A46" s="412"/>
      <c r="B46" s="153" t="s">
        <v>261</v>
      </c>
      <c r="C46" s="170"/>
      <c r="D46" s="170"/>
      <c r="E46" s="170"/>
      <c r="F46" s="170"/>
      <c r="G46" s="170"/>
      <c r="H46" s="170"/>
      <c r="I46" s="171"/>
      <c r="J46" s="3"/>
    </row>
    <row r="47" spans="1:10" ht="21.75" customHeight="1">
      <c r="A47" s="412"/>
      <c r="B47" s="153" t="s">
        <v>262</v>
      </c>
      <c r="C47" s="170"/>
      <c r="D47" s="170"/>
      <c r="E47" s="170"/>
      <c r="F47" s="170"/>
      <c r="G47" s="170"/>
      <c r="H47" s="170"/>
      <c r="I47" s="171"/>
      <c r="J47" s="3"/>
    </row>
    <row r="48" spans="1:10" ht="21.75" customHeight="1">
      <c r="A48" s="412"/>
      <c r="B48" s="153" t="s">
        <v>263</v>
      </c>
      <c r="C48" s="170"/>
      <c r="D48" s="170"/>
      <c r="E48" s="170"/>
      <c r="F48" s="170"/>
      <c r="G48" s="170"/>
      <c r="H48" s="170"/>
      <c r="I48" s="171"/>
      <c r="J48" s="3"/>
    </row>
    <row r="49" spans="1:10" ht="21.75" customHeight="1">
      <c r="A49" s="412"/>
      <c r="B49" s="46" t="s">
        <v>264</v>
      </c>
      <c r="C49" s="181"/>
      <c r="D49" s="170"/>
      <c r="E49" s="181"/>
      <c r="F49" s="170"/>
      <c r="G49" s="170"/>
      <c r="H49" s="170"/>
      <c r="I49" s="171"/>
      <c r="J49" s="3" t="s">
        <v>140</v>
      </c>
    </row>
    <row r="50" spans="1:10" ht="21.75" customHeight="1">
      <c r="A50" s="412"/>
      <c r="B50" s="46" t="s">
        <v>265</v>
      </c>
      <c r="C50" s="170"/>
      <c r="D50" s="170"/>
      <c r="E50" s="170"/>
      <c r="F50" s="170"/>
      <c r="G50" s="170"/>
      <c r="H50" s="170"/>
      <c r="I50" s="171"/>
      <c r="J50" s="3" t="s">
        <v>140</v>
      </c>
    </row>
    <row r="51" spans="1:10" ht="21.75" customHeight="1" thickBot="1">
      <c r="A51" s="413"/>
      <c r="B51" s="47" t="s">
        <v>99</v>
      </c>
      <c r="C51" s="176"/>
      <c r="D51" s="176"/>
      <c r="E51" s="176"/>
      <c r="F51" s="176"/>
      <c r="G51" s="176"/>
      <c r="H51" s="176"/>
      <c r="I51" s="177"/>
      <c r="J51" s="3" t="s">
        <v>105</v>
      </c>
    </row>
    <row r="52" spans="1:10" ht="21.75" customHeight="1">
      <c r="A52" s="540" t="s">
        <v>98</v>
      </c>
      <c r="B52" s="45" t="s">
        <v>163</v>
      </c>
      <c r="C52" s="174"/>
      <c r="D52" s="174"/>
      <c r="E52" s="174"/>
      <c r="F52" s="174"/>
      <c r="G52" s="174"/>
      <c r="H52" s="174"/>
      <c r="I52" s="175"/>
      <c r="J52" s="3" t="s">
        <v>104</v>
      </c>
    </row>
    <row r="53" spans="1:10" ht="21.75" customHeight="1">
      <c r="A53" s="541"/>
      <c r="B53" s="46" t="s">
        <v>108</v>
      </c>
      <c r="C53" s="170">
        <v>2</v>
      </c>
      <c r="D53" s="170"/>
      <c r="E53" s="170">
        <v>2</v>
      </c>
      <c r="F53" s="170"/>
      <c r="G53" s="170"/>
      <c r="H53" s="170"/>
      <c r="I53" s="171"/>
      <c r="J53" s="3"/>
    </row>
    <row r="54" spans="1:10" ht="21.75" customHeight="1">
      <c r="A54" s="541"/>
      <c r="B54" s="46" t="s">
        <v>266</v>
      </c>
      <c r="C54" s="170">
        <v>7</v>
      </c>
      <c r="D54" s="170"/>
      <c r="E54" s="170">
        <v>7</v>
      </c>
      <c r="F54" s="170"/>
      <c r="G54" s="170"/>
      <c r="H54" s="170"/>
      <c r="I54" s="171"/>
      <c r="J54" s="3" t="s">
        <v>44</v>
      </c>
    </row>
    <row r="55" spans="1:10" ht="21.75" customHeight="1" thickBot="1">
      <c r="A55" s="542"/>
      <c r="B55" s="47" t="s">
        <v>63</v>
      </c>
      <c r="C55" s="176">
        <f>SUM(C52:C54)</f>
        <v>9</v>
      </c>
      <c r="D55" s="176"/>
      <c r="E55" s="176">
        <f t="shared" ref="E55" si="11">SUM(E52:E54)</f>
        <v>9</v>
      </c>
      <c r="F55" s="176"/>
      <c r="G55" s="176"/>
      <c r="H55" s="176"/>
      <c r="I55" s="177"/>
      <c r="J55" s="3" t="s">
        <v>105</v>
      </c>
    </row>
    <row r="56" spans="1:10" ht="21.75" customHeight="1">
      <c r="A56" s="540" t="s">
        <v>109</v>
      </c>
      <c r="B56" s="71" t="s">
        <v>334</v>
      </c>
      <c r="C56" s="204">
        <v>18</v>
      </c>
      <c r="D56" s="204">
        <v>3</v>
      </c>
      <c r="E56" s="204">
        <v>15</v>
      </c>
      <c r="F56" s="204"/>
      <c r="G56" s="204">
        <v>8</v>
      </c>
      <c r="H56" s="204"/>
      <c r="I56" s="205"/>
      <c r="J56" s="3" t="s">
        <v>44</v>
      </c>
    </row>
    <row r="57" spans="1:10" ht="21.75" customHeight="1">
      <c r="A57" s="512"/>
      <c r="B57" s="46" t="s">
        <v>335</v>
      </c>
      <c r="C57" s="206"/>
      <c r="D57" s="206"/>
      <c r="E57" s="206"/>
      <c r="F57" s="206"/>
      <c r="G57" s="206"/>
      <c r="H57" s="206"/>
      <c r="I57" s="207"/>
      <c r="J57" s="3" t="s">
        <v>44</v>
      </c>
    </row>
    <row r="58" spans="1:10" ht="21.75" customHeight="1">
      <c r="A58" s="512"/>
      <c r="B58" s="46" t="s">
        <v>336</v>
      </c>
      <c r="C58" s="206"/>
      <c r="D58" s="206"/>
      <c r="E58" s="206"/>
      <c r="F58" s="206"/>
      <c r="G58" s="206"/>
      <c r="H58" s="206"/>
      <c r="I58" s="207"/>
      <c r="J58" s="3" t="s">
        <v>44</v>
      </c>
    </row>
    <row r="59" spans="1:10" ht="21.75" customHeight="1" thickBot="1">
      <c r="A59" s="513"/>
      <c r="B59" s="47" t="s">
        <v>338</v>
      </c>
      <c r="C59" s="212">
        <f>SUM(C56:C58)</f>
        <v>18</v>
      </c>
      <c r="D59" s="212">
        <f t="shared" ref="D59:G59" si="12">SUM(D56:D58)</f>
        <v>3</v>
      </c>
      <c r="E59" s="212">
        <f t="shared" si="12"/>
        <v>15</v>
      </c>
      <c r="F59" s="212"/>
      <c r="G59" s="212">
        <f t="shared" si="12"/>
        <v>8</v>
      </c>
      <c r="H59" s="212"/>
      <c r="I59" s="213"/>
      <c r="J59" s="3" t="s">
        <v>62</v>
      </c>
    </row>
    <row r="60" spans="1:10" s="3" customFormat="1" ht="21.75" customHeight="1">
      <c r="A60" s="540" t="s">
        <v>305</v>
      </c>
      <c r="B60" s="71" t="s">
        <v>298</v>
      </c>
      <c r="C60" s="204"/>
      <c r="D60" s="204"/>
      <c r="E60" s="204"/>
      <c r="F60" s="204"/>
      <c r="G60" s="204"/>
      <c r="H60" s="204"/>
      <c r="I60" s="205"/>
      <c r="J60" s="3" t="s">
        <v>44</v>
      </c>
    </row>
    <row r="61" spans="1:10" s="3" customFormat="1" ht="21.75" customHeight="1">
      <c r="A61" s="541"/>
      <c r="B61" s="74" t="s">
        <v>299</v>
      </c>
      <c r="C61" s="206"/>
      <c r="D61" s="206"/>
      <c r="E61" s="206"/>
      <c r="F61" s="206"/>
      <c r="G61" s="206"/>
      <c r="H61" s="206"/>
      <c r="I61" s="207"/>
    </row>
    <row r="62" spans="1:10" s="3" customFormat="1" ht="21.75" customHeight="1">
      <c r="A62" s="541"/>
      <c r="B62" s="74" t="s">
        <v>300</v>
      </c>
      <c r="C62" s="206"/>
      <c r="D62" s="206"/>
      <c r="E62" s="206"/>
      <c r="F62" s="206"/>
      <c r="G62" s="206"/>
      <c r="H62" s="206"/>
      <c r="I62" s="207"/>
    </row>
    <row r="63" spans="1:10" s="3" customFormat="1" ht="21.75" customHeight="1">
      <c r="A63" s="541"/>
      <c r="B63" s="72" t="s">
        <v>301</v>
      </c>
      <c r="C63" s="206"/>
      <c r="D63" s="206"/>
      <c r="E63" s="206"/>
      <c r="F63" s="206"/>
      <c r="G63" s="206"/>
      <c r="H63" s="206"/>
      <c r="I63" s="207"/>
    </row>
    <row r="64" spans="1:10" s="3" customFormat="1" ht="21.75" customHeight="1">
      <c r="A64" s="541"/>
      <c r="B64" s="72" t="s">
        <v>302</v>
      </c>
      <c r="C64" s="206"/>
      <c r="D64" s="206"/>
      <c r="E64" s="206"/>
      <c r="F64" s="206"/>
      <c r="G64" s="206"/>
      <c r="H64" s="206"/>
      <c r="I64" s="207"/>
    </row>
    <row r="65" spans="1:10" s="3" customFormat="1" ht="21.75" customHeight="1">
      <c r="A65" s="541"/>
      <c r="B65" s="72" t="s">
        <v>303</v>
      </c>
      <c r="C65" s="206"/>
      <c r="D65" s="206"/>
      <c r="E65" s="206"/>
      <c r="F65" s="206"/>
      <c r="G65" s="206"/>
      <c r="H65" s="206"/>
      <c r="I65" s="207"/>
    </row>
    <row r="66" spans="1:10" s="3" customFormat="1" ht="21.75" customHeight="1">
      <c r="A66" s="541"/>
      <c r="B66" s="72" t="s">
        <v>304</v>
      </c>
      <c r="C66" s="208"/>
      <c r="D66" s="208"/>
      <c r="E66" s="208"/>
      <c r="F66" s="208"/>
      <c r="G66" s="208"/>
      <c r="H66" s="208"/>
      <c r="I66" s="209"/>
      <c r="J66" s="3" t="s">
        <v>44</v>
      </c>
    </row>
    <row r="67" spans="1:10" s="3" customFormat="1" ht="21.75" customHeight="1" thickBot="1">
      <c r="A67" s="542"/>
      <c r="B67" s="40" t="s">
        <v>63</v>
      </c>
      <c r="C67" s="210"/>
      <c r="D67" s="210"/>
      <c r="E67" s="210"/>
      <c r="F67" s="210"/>
      <c r="G67" s="210"/>
      <c r="H67" s="210"/>
      <c r="I67" s="211"/>
      <c r="J67" s="3" t="s">
        <v>62</v>
      </c>
    </row>
    <row r="68" spans="1:10" ht="21.75" customHeight="1">
      <c r="A68" s="545" t="s">
        <v>267</v>
      </c>
      <c r="B68" s="76" t="s">
        <v>268</v>
      </c>
      <c r="C68" s="174"/>
      <c r="D68" s="174"/>
      <c r="E68" s="174"/>
      <c r="F68" s="174"/>
      <c r="G68" s="174"/>
      <c r="H68" s="174"/>
      <c r="I68" s="175"/>
      <c r="J68" s="3" t="s">
        <v>107</v>
      </c>
    </row>
    <row r="69" spans="1:10" ht="21.75" customHeight="1">
      <c r="A69" s="546"/>
      <c r="B69" s="49" t="s">
        <v>269</v>
      </c>
      <c r="C69" s="170"/>
      <c r="D69" s="170"/>
      <c r="E69" s="170"/>
      <c r="F69" s="170"/>
      <c r="G69" s="170"/>
      <c r="H69" s="170"/>
      <c r="I69" s="171"/>
      <c r="J69" s="3"/>
    </row>
    <row r="70" spans="1:10" ht="21.75" customHeight="1">
      <c r="A70" s="546"/>
      <c r="B70" s="49" t="s">
        <v>270</v>
      </c>
      <c r="C70" s="170"/>
      <c r="D70" s="170"/>
      <c r="E70" s="170"/>
      <c r="F70" s="170"/>
      <c r="G70" s="170"/>
      <c r="H70" s="170"/>
      <c r="I70" s="171"/>
      <c r="J70" s="3" t="s">
        <v>107</v>
      </c>
    </row>
    <row r="71" spans="1:10" ht="21.75" customHeight="1">
      <c r="A71" s="546"/>
      <c r="B71" s="49" t="s">
        <v>271</v>
      </c>
      <c r="C71" s="170"/>
      <c r="D71" s="170"/>
      <c r="E71" s="170"/>
      <c r="F71" s="170"/>
      <c r="G71" s="170"/>
      <c r="H71" s="170"/>
      <c r="I71" s="171"/>
      <c r="J71" s="3" t="s">
        <v>107</v>
      </c>
    </row>
    <row r="72" spans="1:10" ht="21.75" customHeight="1" thickBot="1">
      <c r="A72" s="547"/>
      <c r="B72" s="40" t="s">
        <v>63</v>
      </c>
      <c r="C72" s="176"/>
      <c r="D72" s="176"/>
      <c r="E72" s="176"/>
      <c r="F72" s="176"/>
      <c r="G72" s="176"/>
      <c r="H72" s="176"/>
      <c r="I72" s="177"/>
      <c r="J72" s="3" t="s">
        <v>105</v>
      </c>
    </row>
    <row r="73" spans="1:10" ht="21.75" customHeight="1">
      <c r="A73" s="540" t="s">
        <v>273</v>
      </c>
      <c r="B73" s="51" t="s">
        <v>308</v>
      </c>
      <c r="C73" s="204">
        <v>10</v>
      </c>
      <c r="D73" s="204">
        <v>10</v>
      </c>
      <c r="E73" s="204">
        <v>10</v>
      </c>
      <c r="F73" s="204"/>
      <c r="G73" s="204">
        <v>4</v>
      </c>
      <c r="H73" s="204"/>
      <c r="I73" s="205"/>
      <c r="J73" s="3" t="s">
        <v>44</v>
      </c>
    </row>
    <row r="74" spans="1:10" ht="21.75" customHeight="1">
      <c r="A74" s="512"/>
      <c r="B74" s="46" t="s">
        <v>309</v>
      </c>
      <c r="C74" s="206">
        <v>27</v>
      </c>
      <c r="D74" s="206">
        <v>27</v>
      </c>
      <c r="E74" s="206">
        <v>27</v>
      </c>
      <c r="F74" s="206"/>
      <c r="G74" s="206">
        <v>9</v>
      </c>
      <c r="H74" s="206"/>
      <c r="I74" s="207"/>
      <c r="J74" s="3" t="s">
        <v>44</v>
      </c>
    </row>
    <row r="75" spans="1:10" ht="21.75" customHeight="1">
      <c r="A75" s="512"/>
      <c r="B75" s="46" t="s">
        <v>272</v>
      </c>
      <c r="C75" s="206">
        <v>13</v>
      </c>
      <c r="D75" s="206">
        <v>13</v>
      </c>
      <c r="E75" s="206">
        <v>13</v>
      </c>
      <c r="F75" s="206"/>
      <c r="G75" s="206">
        <v>13</v>
      </c>
      <c r="H75" s="206">
        <v>13</v>
      </c>
      <c r="I75" s="207"/>
      <c r="J75" s="3"/>
    </row>
    <row r="76" spans="1:10" ht="21.75" customHeight="1">
      <c r="A76" s="512"/>
      <c r="B76" s="46" t="s">
        <v>310</v>
      </c>
      <c r="C76" s="206"/>
      <c r="D76" s="206"/>
      <c r="E76" s="206"/>
      <c r="F76" s="206"/>
      <c r="G76" s="206"/>
      <c r="H76" s="206"/>
      <c r="I76" s="207"/>
      <c r="J76" s="3" t="s">
        <v>44</v>
      </c>
    </row>
    <row r="77" spans="1:10" ht="21.75" customHeight="1" thickBot="1">
      <c r="A77" s="513"/>
      <c r="B77" s="47" t="s">
        <v>99</v>
      </c>
      <c r="C77" s="212">
        <f>SUM(C73:C76)</f>
        <v>50</v>
      </c>
      <c r="D77" s="212">
        <f t="shared" ref="D77:H77" si="13">SUM(D73:D76)</f>
        <v>50</v>
      </c>
      <c r="E77" s="212">
        <f t="shared" si="13"/>
        <v>50</v>
      </c>
      <c r="F77" s="212"/>
      <c r="G77" s="212">
        <f t="shared" si="13"/>
        <v>26</v>
      </c>
      <c r="H77" s="212">
        <f t="shared" si="13"/>
        <v>13</v>
      </c>
      <c r="I77" s="213"/>
      <c r="J77" s="3" t="s">
        <v>237</v>
      </c>
    </row>
    <row r="78" spans="1:10" s="3" customFormat="1" ht="21.75" customHeight="1">
      <c r="A78" s="540" t="s">
        <v>111</v>
      </c>
      <c r="B78" s="235" t="s">
        <v>339</v>
      </c>
      <c r="C78" s="204"/>
      <c r="D78" s="204"/>
      <c r="E78" s="204"/>
      <c r="F78" s="204"/>
      <c r="G78" s="204"/>
      <c r="H78" s="204"/>
      <c r="I78" s="205"/>
      <c r="J78" s="3" t="s">
        <v>44</v>
      </c>
    </row>
    <row r="79" spans="1:10" s="3" customFormat="1" ht="21.75" customHeight="1">
      <c r="A79" s="541"/>
      <c r="B79" s="236" t="s">
        <v>340</v>
      </c>
      <c r="C79" s="206"/>
      <c r="D79" s="206"/>
      <c r="E79" s="206"/>
      <c r="F79" s="206"/>
      <c r="G79" s="206"/>
      <c r="H79" s="206"/>
      <c r="I79" s="207"/>
    </row>
    <row r="80" spans="1:10" s="3" customFormat="1" ht="21.75" customHeight="1">
      <c r="A80" s="541"/>
      <c r="B80" s="236" t="s">
        <v>341</v>
      </c>
      <c r="C80" s="206"/>
      <c r="D80" s="206"/>
      <c r="E80" s="206"/>
      <c r="F80" s="206"/>
      <c r="G80" s="206"/>
      <c r="H80" s="206"/>
      <c r="I80" s="207"/>
    </row>
    <row r="81" spans="1:13" s="3" customFormat="1" ht="21.75" customHeight="1">
      <c r="A81" s="541"/>
      <c r="B81" s="237" t="s">
        <v>342</v>
      </c>
      <c r="C81" s="206"/>
      <c r="D81" s="206"/>
      <c r="E81" s="206"/>
      <c r="F81" s="206"/>
      <c r="G81" s="206"/>
      <c r="H81" s="206"/>
      <c r="I81" s="207"/>
    </row>
    <row r="82" spans="1:13" s="3" customFormat="1" ht="21.75" customHeight="1">
      <c r="A82" s="541"/>
      <c r="B82" s="238" t="s">
        <v>343</v>
      </c>
      <c r="C82" s="206"/>
      <c r="D82" s="206"/>
      <c r="E82" s="206"/>
      <c r="F82" s="206"/>
      <c r="G82" s="206"/>
      <c r="H82" s="206"/>
      <c r="I82" s="207"/>
    </row>
    <row r="83" spans="1:13" s="3" customFormat="1" ht="21.75" customHeight="1">
      <c r="A83" s="541"/>
      <c r="B83" s="238" t="s">
        <v>344</v>
      </c>
      <c r="C83" s="206"/>
      <c r="D83" s="206"/>
      <c r="E83" s="206"/>
      <c r="F83" s="206"/>
      <c r="G83" s="206"/>
      <c r="H83" s="206"/>
      <c r="I83" s="207"/>
    </row>
    <row r="84" spans="1:13" s="3" customFormat="1" ht="21.75" customHeight="1">
      <c r="A84" s="541"/>
      <c r="B84" s="238" t="s">
        <v>345</v>
      </c>
      <c r="C84" s="208"/>
      <c r="D84" s="208"/>
      <c r="E84" s="208"/>
      <c r="F84" s="208"/>
      <c r="G84" s="208"/>
      <c r="H84" s="208"/>
      <c r="I84" s="209"/>
      <c r="J84" s="3" t="s">
        <v>44</v>
      </c>
    </row>
    <row r="85" spans="1:13" s="3" customFormat="1" ht="21.75" customHeight="1">
      <c r="A85" s="541"/>
      <c r="B85" s="238" t="s">
        <v>346</v>
      </c>
      <c r="C85" s="206"/>
      <c r="D85" s="206"/>
      <c r="E85" s="206"/>
      <c r="F85" s="206"/>
      <c r="G85" s="206"/>
      <c r="H85" s="206"/>
      <c r="I85" s="207"/>
      <c r="J85" s="3" t="s">
        <v>44</v>
      </c>
    </row>
    <row r="86" spans="1:13" s="3" customFormat="1" ht="21.75" customHeight="1" thickBot="1">
      <c r="A86" s="542"/>
      <c r="B86" s="40" t="s">
        <v>63</v>
      </c>
      <c r="C86" s="212"/>
      <c r="D86" s="212"/>
      <c r="E86" s="212"/>
      <c r="F86" s="212"/>
      <c r="G86" s="212"/>
      <c r="H86" s="212"/>
      <c r="I86" s="213"/>
      <c r="J86" s="3" t="s">
        <v>44</v>
      </c>
    </row>
    <row r="87" spans="1:13" s="3" customFormat="1" ht="21.75" customHeight="1">
      <c r="A87" s="543" t="s">
        <v>349</v>
      </c>
      <c r="B87" s="71" t="s">
        <v>348</v>
      </c>
      <c r="C87" s="202">
        <v>11</v>
      </c>
      <c r="D87" s="202">
        <v>11</v>
      </c>
      <c r="E87" s="202">
        <v>11</v>
      </c>
      <c r="F87" s="202"/>
      <c r="G87" s="202"/>
      <c r="H87" s="202"/>
      <c r="I87" s="203"/>
      <c r="J87" s="3" t="s">
        <v>350</v>
      </c>
    </row>
    <row r="88" spans="1:13" s="3" customFormat="1" ht="21.75" customHeight="1" thickBot="1">
      <c r="A88" s="544"/>
      <c r="B88" s="265" t="s">
        <v>63</v>
      </c>
      <c r="C88" s="325">
        <f>+C87</f>
        <v>11</v>
      </c>
      <c r="D88" s="325">
        <f t="shared" ref="D88:E88" si="14">+D87</f>
        <v>11</v>
      </c>
      <c r="E88" s="325">
        <f t="shared" si="14"/>
        <v>11</v>
      </c>
      <c r="F88" s="212"/>
      <c r="G88" s="212"/>
      <c r="H88" s="212"/>
      <c r="I88" s="213"/>
      <c r="J88" s="3" t="s">
        <v>351</v>
      </c>
    </row>
    <row r="89" spans="1:13" ht="13.5" customHeight="1">
      <c r="A89" s="136" t="s">
        <v>388</v>
      </c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3"/>
    </row>
    <row r="90" spans="1:13" ht="13.5" customHeight="1">
      <c r="A90" s="136" t="s">
        <v>389</v>
      </c>
      <c r="B90" s="283"/>
      <c r="C90" s="44"/>
      <c r="D90" s="44"/>
      <c r="E90" s="44"/>
      <c r="F90" s="44"/>
      <c r="G90" s="44"/>
      <c r="H90" s="44"/>
      <c r="I90" s="44"/>
      <c r="J90" s="3"/>
    </row>
    <row r="91" spans="1:13" ht="17.25" customHeight="1">
      <c r="B91" s="43"/>
      <c r="C91" s="44"/>
      <c r="D91" s="44"/>
      <c r="E91" s="44"/>
      <c r="F91" s="44"/>
      <c r="G91" s="44"/>
      <c r="H91" s="44"/>
      <c r="I91" s="44"/>
      <c r="J91" s="3"/>
    </row>
    <row r="92" spans="1:13" ht="17.25" customHeight="1">
      <c r="A92" s="283"/>
      <c r="B92" s="43"/>
      <c r="C92" s="44"/>
      <c r="D92" s="44"/>
      <c r="E92" s="44"/>
      <c r="F92" s="44"/>
      <c r="G92" s="44"/>
      <c r="H92" s="44"/>
      <c r="I92" s="44"/>
      <c r="J92" s="3"/>
    </row>
    <row r="93" spans="1:13" ht="17.25" customHeight="1">
      <c r="A93" s="34"/>
      <c r="B93" s="43"/>
      <c r="C93" s="44"/>
      <c r="D93" s="44"/>
      <c r="E93" s="44"/>
      <c r="F93" s="44"/>
      <c r="G93" s="44"/>
      <c r="H93" s="44"/>
      <c r="I93" s="44"/>
      <c r="J93" s="3"/>
    </row>
    <row r="94" spans="1:13" ht="17.25" customHeight="1">
      <c r="A94" s="34"/>
      <c r="B94" s="43"/>
      <c r="C94" s="44"/>
      <c r="D94" s="44"/>
      <c r="E94" s="44"/>
      <c r="F94" s="44"/>
      <c r="G94" s="44"/>
      <c r="H94" s="44"/>
      <c r="I94" s="44"/>
      <c r="J94" s="3"/>
    </row>
    <row r="95" spans="1:13" ht="17.25" customHeight="1">
      <c r="A95" s="34"/>
      <c r="B95" s="43"/>
      <c r="C95" s="44"/>
      <c r="D95" s="44"/>
      <c r="E95" s="44"/>
      <c r="F95" s="44"/>
      <c r="G95" s="44"/>
      <c r="H95" s="44"/>
      <c r="I95" s="44"/>
      <c r="J95" s="3"/>
    </row>
    <row r="96" spans="1:13" ht="17.25" customHeight="1">
      <c r="A96" s="34"/>
      <c r="B96" s="43"/>
      <c r="C96" s="44"/>
      <c r="D96" s="44"/>
      <c r="E96" s="44"/>
      <c r="F96" s="44"/>
      <c r="G96" s="44"/>
      <c r="H96" s="44"/>
      <c r="I96" s="44"/>
      <c r="J96" s="3"/>
    </row>
    <row r="97" spans="1:10" ht="17.25" customHeight="1">
      <c r="A97" s="34"/>
      <c r="B97" s="43"/>
      <c r="C97" s="44"/>
      <c r="D97" s="44"/>
      <c r="E97" s="44"/>
      <c r="F97" s="44"/>
      <c r="G97" s="44"/>
      <c r="H97" s="44"/>
      <c r="I97" s="44"/>
      <c r="J97" s="3"/>
    </row>
    <row r="98" spans="1:10" ht="17.25" customHeight="1">
      <c r="A98" s="34"/>
      <c r="B98" s="43"/>
      <c r="C98" s="44"/>
      <c r="D98" s="44"/>
      <c r="E98" s="44"/>
      <c r="F98" s="44"/>
      <c r="G98" s="44"/>
      <c r="H98" s="44"/>
      <c r="I98" s="44"/>
      <c r="J98" s="3"/>
    </row>
    <row r="99" spans="1:10" ht="17.25" customHeight="1">
      <c r="A99" s="34"/>
      <c r="B99" s="43"/>
      <c r="C99" s="44"/>
      <c r="D99" s="44"/>
      <c r="E99" s="44"/>
      <c r="F99" s="44"/>
      <c r="G99" s="44"/>
      <c r="H99" s="44"/>
      <c r="I99" s="44"/>
      <c r="J99" s="3"/>
    </row>
    <row r="100" spans="1:10" ht="17.25" customHeight="1">
      <c r="A100" s="34"/>
      <c r="B100" s="43"/>
      <c r="C100" s="44"/>
      <c r="D100" s="44"/>
      <c r="E100" s="44"/>
      <c r="F100" s="44"/>
      <c r="G100" s="44"/>
      <c r="H100" s="44"/>
      <c r="I100" s="44"/>
      <c r="J100" s="3"/>
    </row>
    <row r="101" spans="1:10" ht="17.25" customHeight="1">
      <c r="A101" s="34"/>
      <c r="B101" s="43"/>
      <c r="C101" s="44"/>
      <c r="D101" s="44"/>
      <c r="E101" s="44"/>
      <c r="F101" s="44"/>
      <c r="G101" s="44"/>
      <c r="H101" s="44"/>
      <c r="I101" s="44"/>
      <c r="J101" s="3"/>
    </row>
    <row r="102" spans="1:10" ht="17.25" customHeight="1">
      <c r="A102" s="34"/>
      <c r="B102" s="43"/>
      <c r="C102" s="44"/>
      <c r="D102" s="44"/>
      <c r="E102" s="44"/>
      <c r="F102" s="44"/>
      <c r="G102" s="44"/>
      <c r="H102" s="44"/>
      <c r="I102" s="44"/>
      <c r="J102" s="3"/>
    </row>
    <row r="103" spans="1:10" ht="17.25" customHeight="1">
      <c r="A103" s="34"/>
      <c r="B103" s="43"/>
      <c r="C103" s="44"/>
      <c r="D103" s="44"/>
      <c r="E103" s="44"/>
      <c r="F103" s="44"/>
      <c r="G103" s="44"/>
      <c r="H103" s="44"/>
      <c r="I103" s="44"/>
      <c r="J103" s="3"/>
    </row>
    <row r="104" spans="1:10" ht="17.25" customHeight="1">
      <c r="A104" s="34"/>
      <c r="B104" s="43"/>
      <c r="C104" s="44"/>
      <c r="D104" s="44"/>
      <c r="E104" s="44"/>
      <c r="F104" s="44"/>
      <c r="G104" s="44"/>
      <c r="H104" s="44"/>
      <c r="I104" s="44"/>
      <c r="J104" s="3"/>
    </row>
    <row r="105" spans="1:10" ht="17.25" customHeight="1">
      <c r="A105" s="34"/>
      <c r="B105" s="43"/>
      <c r="C105" s="44"/>
      <c r="D105" s="44"/>
      <c r="E105" s="44"/>
      <c r="F105" s="44"/>
      <c r="G105" s="44"/>
      <c r="H105" s="44"/>
      <c r="I105" s="44"/>
      <c r="J105" s="3"/>
    </row>
    <row r="106" spans="1:10" ht="17.25" customHeight="1">
      <c r="A106" s="34"/>
      <c r="B106" s="43"/>
      <c r="C106" s="44"/>
      <c r="D106" s="44"/>
      <c r="E106" s="44"/>
      <c r="F106" s="44"/>
      <c r="G106" s="44"/>
      <c r="H106" s="44"/>
      <c r="I106" s="44"/>
      <c r="J106" s="3"/>
    </row>
    <row r="107" spans="1:10" ht="17.25" customHeight="1">
      <c r="A107" s="34"/>
      <c r="B107" s="43"/>
      <c r="C107" s="44"/>
      <c r="D107" s="44"/>
      <c r="E107" s="44"/>
      <c r="F107" s="44"/>
      <c r="G107" s="44"/>
      <c r="H107" s="44"/>
      <c r="I107" s="44"/>
      <c r="J107" s="3"/>
    </row>
    <row r="108" spans="1:10" ht="17.25" customHeight="1">
      <c r="A108" s="34"/>
      <c r="B108" s="43"/>
      <c r="C108" s="44"/>
      <c r="D108" s="44"/>
      <c r="E108" s="44"/>
      <c r="F108" s="44"/>
      <c r="G108" s="44"/>
      <c r="H108" s="44"/>
      <c r="I108" s="44"/>
      <c r="J108" s="3"/>
    </row>
    <row r="109" spans="1:10" ht="17.25" customHeight="1">
      <c r="A109" s="34"/>
      <c r="B109" s="43"/>
      <c r="C109" s="44"/>
      <c r="D109" s="44"/>
      <c r="E109" s="44"/>
      <c r="F109" s="44"/>
      <c r="G109" s="44"/>
      <c r="H109" s="44"/>
      <c r="I109" s="44"/>
      <c r="J109" s="3"/>
    </row>
    <row r="110" spans="1:10" ht="17.25" customHeight="1">
      <c r="A110" s="34"/>
      <c r="B110" s="43"/>
      <c r="C110" s="44"/>
      <c r="D110" s="44"/>
      <c r="E110" s="44"/>
      <c r="F110" s="44"/>
      <c r="G110" s="44"/>
      <c r="H110" s="44"/>
      <c r="I110" s="44"/>
      <c r="J110" s="3"/>
    </row>
    <row r="111" spans="1:10" ht="17.25" customHeight="1">
      <c r="A111" s="34"/>
      <c r="B111" s="43"/>
      <c r="C111" s="44"/>
      <c r="D111" s="44"/>
      <c r="E111" s="44"/>
      <c r="F111" s="44"/>
      <c r="G111" s="44"/>
      <c r="H111" s="44"/>
      <c r="I111" s="44"/>
      <c r="J111" s="3"/>
    </row>
    <row r="112" spans="1:10" ht="17.25" customHeight="1">
      <c r="A112" s="34"/>
      <c r="B112" s="43"/>
      <c r="C112" s="44"/>
      <c r="D112" s="44"/>
      <c r="E112" s="44"/>
      <c r="F112" s="44"/>
      <c r="G112" s="44"/>
      <c r="H112" s="44"/>
      <c r="I112" s="44"/>
      <c r="J112" s="3"/>
    </row>
    <row r="113" spans="1:10" ht="17.25" customHeight="1">
      <c r="A113" s="34"/>
      <c r="B113" s="43"/>
      <c r="C113" s="44"/>
      <c r="D113" s="44"/>
      <c r="E113" s="44"/>
      <c r="F113" s="44"/>
      <c r="G113" s="44"/>
      <c r="H113" s="44"/>
      <c r="I113" s="44"/>
      <c r="J113" s="3"/>
    </row>
    <row r="114" spans="1:10" ht="17.25" customHeight="1">
      <c r="A114" s="34"/>
      <c r="B114" s="43"/>
      <c r="C114" s="44"/>
      <c r="D114" s="44"/>
      <c r="E114" s="44"/>
      <c r="F114" s="44"/>
      <c r="G114" s="44"/>
      <c r="H114" s="44"/>
      <c r="I114" s="44"/>
      <c r="J114" s="3"/>
    </row>
    <row r="115" spans="1:10" ht="17.25" customHeight="1">
      <c r="A115" s="34"/>
      <c r="B115" s="43"/>
      <c r="C115" s="44"/>
      <c r="D115" s="44"/>
      <c r="E115" s="44"/>
      <c r="F115" s="44"/>
      <c r="G115" s="44"/>
      <c r="H115" s="44"/>
      <c r="I115" s="44"/>
      <c r="J115" s="3"/>
    </row>
    <row r="116" spans="1:10" ht="17.25" customHeight="1">
      <c r="A116" s="34"/>
      <c r="B116" s="43"/>
      <c r="C116" s="44"/>
      <c r="D116" s="44"/>
      <c r="E116" s="44"/>
      <c r="F116" s="44"/>
      <c r="G116" s="44"/>
      <c r="H116" s="44"/>
      <c r="I116" s="44"/>
      <c r="J116" s="3"/>
    </row>
    <row r="117" spans="1:10" ht="17.25" customHeight="1">
      <c r="A117" s="34"/>
      <c r="B117" s="43"/>
      <c r="C117" s="44"/>
      <c r="D117" s="44"/>
      <c r="E117" s="44"/>
      <c r="F117" s="44"/>
      <c r="G117" s="44"/>
      <c r="H117" s="44"/>
      <c r="I117" s="44"/>
      <c r="J117" s="3"/>
    </row>
    <row r="118" spans="1:10" ht="17.25" customHeight="1">
      <c r="A118" s="34"/>
      <c r="B118" s="43"/>
      <c r="C118" s="44"/>
      <c r="D118" s="44"/>
      <c r="E118" s="44"/>
      <c r="F118" s="44"/>
      <c r="G118" s="44"/>
      <c r="H118" s="44"/>
      <c r="I118" s="44"/>
      <c r="J118" s="3"/>
    </row>
    <row r="119" spans="1:10" ht="17.25" customHeight="1">
      <c r="A119" s="34"/>
      <c r="B119" s="43"/>
      <c r="C119" s="44"/>
      <c r="D119" s="44"/>
      <c r="E119" s="44"/>
      <c r="F119" s="44"/>
      <c r="G119" s="44"/>
      <c r="H119" s="44"/>
      <c r="I119" s="44"/>
      <c r="J119" s="3"/>
    </row>
    <row r="120" spans="1:10" ht="17.25" customHeight="1">
      <c r="A120" s="34"/>
      <c r="B120" s="43"/>
      <c r="C120" s="44"/>
      <c r="D120" s="44"/>
      <c r="E120" s="44"/>
      <c r="F120" s="44"/>
      <c r="G120" s="44"/>
      <c r="H120" s="44"/>
      <c r="I120" s="44"/>
      <c r="J120" s="3"/>
    </row>
    <row r="121" spans="1:10" ht="17.25" customHeight="1">
      <c r="A121" s="34"/>
      <c r="B121" s="43"/>
      <c r="C121" s="44"/>
      <c r="D121" s="44"/>
      <c r="E121" s="44"/>
      <c r="F121" s="44"/>
      <c r="G121" s="44"/>
      <c r="H121" s="44"/>
      <c r="I121" s="44"/>
      <c r="J121" s="3"/>
    </row>
    <row r="122" spans="1:10" ht="17.25" customHeight="1">
      <c r="A122" s="34"/>
      <c r="B122" s="43"/>
      <c r="C122" s="44"/>
      <c r="D122" s="44"/>
      <c r="E122" s="44"/>
      <c r="F122" s="44"/>
      <c r="G122" s="44"/>
      <c r="H122" s="44"/>
      <c r="I122" s="44"/>
      <c r="J122" s="3"/>
    </row>
    <row r="123" spans="1:10" ht="17.25" customHeight="1">
      <c r="A123" s="34"/>
      <c r="B123" s="43"/>
      <c r="C123" s="44"/>
      <c r="D123" s="44"/>
      <c r="E123" s="44"/>
      <c r="F123" s="44"/>
      <c r="G123" s="44"/>
      <c r="H123" s="44"/>
      <c r="I123" s="44"/>
      <c r="J123" s="3"/>
    </row>
    <row r="124" spans="1:10" ht="17.25" customHeight="1">
      <c r="A124" s="34"/>
      <c r="B124" s="43"/>
      <c r="C124" s="44"/>
      <c r="D124" s="44"/>
      <c r="E124" s="44"/>
      <c r="F124" s="44"/>
      <c r="G124" s="44"/>
      <c r="H124" s="44"/>
      <c r="I124" s="44"/>
      <c r="J124" s="3"/>
    </row>
    <row r="125" spans="1:10" ht="17.25" customHeight="1">
      <c r="A125" s="34"/>
      <c r="B125" s="43"/>
      <c r="C125" s="44"/>
      <c r="D125" s="44"/>
      <c r="E125" s="44"/>
      <c r="F125" s="44"/>
      <c r="G125" s="44"/>
      <c r="H125" s="44"/>
      <c r="I125" s="44"/>
      <c r="J125" s="3"/>
    </row>
    <row r="126" spans="1:10" ht="17.25" customHeight="1">
      <c r="A126" s="34"/>
      <c r="B126" s="43"/>
      <c r="C126" s="44"/>
      <c r="D126" s="44"/>
      <c r="E126" s="44"/>
      <c r="F126" s="44"/>
      <c r="G126" s="44"/>
      <c r="H126" s="44"/>
      <c r="I126" s="44"/>
      <c r="J126" s="3"/>
    </row>
    <row r="127" spans="1:10" ht="17.25" customHeight="1">
      <c r="A127" s="34"/>
      <c r="B127" s="43"/>
      <c r="C127" s="44"/>
      <c r="D127" s="44"/>
      <c r="E127" s="44"/>
      <c r="F127" s="44"/>
      <c r="G127" s="44"/>
      <c r="H127" s="44"/>
      <c r="I127" s="44"/>
      <c r="J127" s="3"/>
    </row>
    <row r="128" spans="1:10" ht="17.25" customHeight="1">
      <c r="A128" s="34"/>
      <c r="B128" s="43"/>
      <c r="C128" s="44"/>
      <c r="D128" s="44"/>
      <c r="E128" s="44"/>
      <c r="F128" s="44"/>
      <c r="G128" s="44"/>
      <c r="H128" s="44"/>
      <c r="I128" s="44"/>
      <c r="J128" s="3"/>
    </row>
    <row r="129" spans="1:10" ht="17.25" customHeight="1">
      <c r="A129" s="34"/>
      <c r="B129" s="43"/>
      <c r="C129" s="44"/>
      <c r="D129" s="44"/>
      <c r="E129" s="44"/>
      <c r="F129" s="44"/>
      <c r="G129" s="44"/>
      <c r="H129" s="44"/>
      <c r="I129" s="44"/>
      <c r="J129" s="3"/>
    </row>
    <row r="130" spans="1:10" ht="17.25" customHeight="1">
      <c r="A130" s="34"/>
      <c r="B130" s="43"/>
      <c r="C130" s="44"/>
      <c r="D130" s="44"/>
      <c r="E130" s="44"/>
      <c r="F130" s="44"/>
      <c r="G130" s="44"/>
      <c r="H130" s="44"/>
      <c r="I130" s="44"/>
      <c r="J130" s="3"/>
    </row>
    <row r="131" spans="1:10" ht="17.25" customHeight="1">
      <c r="A131" s="34"/>
      <c r="B131" s="43"/>
      <c r="C131" s="44"/>
      <c r="D131" s="44"/>
      <c r="E131" s="44"/>
      <c r="F131" s="44"/>
      <c r="G131" s="44"/>
      <c r="H131" s="44"/>
      <c r="I131" s="44"/>
      <c r="J131" s="3"/>
    </row>
    <row r="132" spans="1:10" ht="17.25" customHeight="1">
      <c r="A132" s="34"/>
      <c r="B132" s="43"/>
      <c r="C132" s="44"/>
      <c r="D132" s="44"/>
      <c r="E132" s="44"/>
      <c r="F132" s="44"/>
      <c r="G132" s="44"/>
      <c r="H132" s="44"/>
      <c r="I132" s="44"/>
      <c r="J132" s="3"/>
    </row>
    <row r="133" spans="1:10" ht="17.25" customHeight="1">
      <c r="A133" s="34"/>
      <c r="B133" s="43"/>
      <c r="C133" s="44"/>
      <c r="D133" s="44"/>
      <c r="E133" s="44"/>
      <c r="F133" s="44"/>
      <c r="G133" s="44"/>
      <c r="H133" s="44"/>
      <c r="I133" s="44"/>
      <c r="J133" s="3"/>
    </row>
    <row r="134" spans="1:10" ht="17.25" customHeight="1">
      <c r="A134" s="34"/>
      <c r="B134" s="43"/>
      <c r="C134" s="44"/>
      <c r="D134" s="44"/>
      <c r="E134" s="44"/>
      <c r="F134" s="44"/>
      <c r="G134" s="44"/>
      <c r="H134" s="44"/>
      <c r="I134" s="44"/>
      <c r="J134" s="3"/>
    </row>
    <row r="135" spans="1:10" ht="17.25" customHeight="1">
      <c r="A135" s="34"/>
      <c r="B135" s="43"/>
      <c r="C135" s="44"/>
      <c r="D135" s="44"/>
      <c r="E135" s="44"/>
      <c r="F135" s="44"/>
      <c r="G135" s="44"/>
      <c r="H135" s="44"/>
      <c r="I135" s="44"/>
      <c r="J135" s="3"/>
    </row>
    <row r="136" spans="1:10" ht="17.25" customHeight="1">
      <c r="A136" s="34"/>
      <c r="B136" s="43"/>
      <c r="C136" s="44"/>
      <c r="D136" s="44"/>
      <c r="E136" s="44"/>
      <c r="F136" s="44"/>
      <c r="G136" s="44"/>
      <c r="H136" s="44"/>
      <c r="I136" s="44"/>
      <c r="J136" s="3"/>
    </row>
    <row r="137" spans="1:10" ht="17.25" customHeight="1">
      <c r="A137" s="34"/>
      <c r="B137" s="43"/>
      <c r="C137" s="44"/>
      <c r="D137" s="44"/>
      <c r="E137" s="44"/>
      <c r="F137" s="44"/>
      <c r="G137" s="44"/>
      <c r="H137" s="44"/>
      <c r="I137" s="44"/>
      <c r="J137" s="3"/>
    </row>
    <row r="138" spans="1:10" ht="17.25" customHeight="1">
      <c r="A138" s="34"/>
      <c r="B138" s="43"/>
      <c r="C138" s="44"/>
      <c r="D138" s="44"/>
      <c r="E138" s="44"/>
      <c r="F138" s="44"/>
      <c r="G138" s="44"/>
      <c r="H138" s="44"/>
      <c r="I138" s="44"/>
      <c r="J138" s="3"/>
    </row>
    <row r="139" spans="1:10" ht="17.25" customHeight="1">
      <c r="A139" s="34"/>
      <c r="B139" s="43"/>
      <c r="C139" s="44"/>
      <c r="D139" s="44"/>
      <c r="E139" s="44"/>
      <c r="F139" s="44"/>
      <c r="G139" s="44"/>
      <c r="H139" s="44"/>
      <c r="I139" s="44"/>
      <c r="J139" s="3"/>
    </row>
    <row r="140" spans="1:10">
      <c r="A140" s="29" t="s">
        <v>101</v>
      </c>
      <c r="B140" s="29"/>
      <c r="C140" s="29"/>
      <c r="D140" s="29"/>
      <c r="E140" s="29"/>
      <c r="F140" s="29"/>
      <c r="G140" s="29"/>
      <c r="H140" s="29"/>
      <c r="I140" s="29"/>
    </row>
    <row r="141" spans="1:10">
      <c r="A141" s="29" t="s">
        <v>100</v>
      </c>
      <c r="B141" s="29"/>
      <c r="C141" s="29"/>
      <c r="D141" s="29"/>
      <c r="E141" s="29"/>
      <c r="F141" s="29"/>
      <c r="G141" s="29"/>
      <c r="H141" s="29"/>
      <c r="I141" s="29"/>
    </row>
    <row r="142" spans="1:10">
      <c r="A142" s="29"/>
      <c r="B142" s="29"/>
      <c r="C142" s="29"/>
      <c r="D142" s="29"/>
      <c r="E142" s="29"/>
      <c r="F142" s="29"/>
      <c r="G142" s="29"/>
      <c r="H142" s="29"/>
      <c r="I142" s="29"/>
    </row>
  </sheetData>
  <mergeCells count="21">
    <mergeCell ref="B2:B4"/>
    <mergeCell ref="A2:A4"/>
    <mergeCell ref="A42:A51"/>
    <mergeCell ref="A52:A55"/>
    <mergeCell ref="A33:A41"/>
    <mergeCell ref="A6:B6"/>
    <mergeCell ref="A5:B5"/>
    <mergeCell ref="A7:B7"/>
    <mergeCell ref="A8:B8"/>
    <mergeCell ref="A78:A86"/>
    <mergeCell ref="A27:A28"/>
    <mergeCell ref="A87:A88"/>
    <mergeCell ref="A68:A72"/>
    <mergeCell ref="A9:A15"/>
    <mergeCell ref="A23:A26"/>
    <mergeCell ref="A56:A59"/>
    <mergeCell ref="A60:A67"/>
    <mergeCell ref="A19:A22"/>
    <mergeCell ref="A73:A77"/>
    <mergeCell ref="A29:A32"/>
    <mergeCell ref="A16:A18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70" firstPageNumber="80" fitToHeight="6" pageOrder="overThenDown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5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view="pageBreakPreview" zoomScale="70" zoomScaleNormal="75" zoomScaleSheetLayoutView="70" workbookViewId="0">
      <selection activeCell="X10" sqref="X10"/>
    </sheetView>
  </sheetViews>
  <sheetFormatPr defaultRowHeight="14.25"/>
  <cols>
    <col min="1" max="1" width="6.625" customWidth="1"/>
    <col min="2" max="2" width="8.625" customWidth="1"/>
    <col min="3" max="3" width="10.25" style="3" customWidth="1"/>
    <col min="4" max="4" width="9.625" style="3" bestFit="1" customWidth="1"/>
    <col min="5" max="5" width="9.625" style="3" customWidth="1"/>
    <col min="6" max="6" width="8.625" style="3" customWidth="1"/>
    <col min="7" max="7" width="7.625" style="3" customWidth="1"/>
    <col min="8" max="9" width="7.625" style="4" customWidth="1"/>
    <col min="10" max="13" width="6.625" style="4" customWidth="1"/>
    <col min="14" max="14" width="9.625" style="4" customWidth="1"/>
    <col min="15" max="17" width="7.75" style="3" customWidth="1"/>
    <col min="18" max="19" width="7.25" style="3" customWidth="1"/>
    <col min="20" max="20" width="9.75" style="3" customWidth="1"/>
    <col min="21" max="24" width="7.625" style="3" customWidth="1"/>
    <col min="25" max="25" width="8.5" style="3" customWidth="1"/>
    <col min="26" max="27" width="9.5" style="3" customWidth="1"/>
    <col min="257" max="257" width="6.625" customWidth="1"/>
    <col min="258" max="258" width="10.375" customWidth="1"/>
    <col min="259" max="259" width="10.625" customWidth="1"/>
    <col min="260" max="262" width="8.25" customWidth="1"/>
    <col min="263" max="263" width="7.25" customWidth="1"/>
    <col min="264" max="268" width="6.875" customWidth="1"/>
    <col min="269" max="269" width="7.875" customWidth="1"/>
    <col min="270" max="270" width="6.875" customWidth="1"/>
    <col min="271" max="276" width="7.25" customWidth="1"/>
    <col min="277" max="277" width="8.125" customWidth="1"/>
    <col min="278" max="281" width="7.625" customWidth="1"/>
    <col min="282" max="283" width="9.5" customWidth="1"/>
    <col min="513" max="513" width="6.625" customWidth="1"/>
    <col min="514" max="514" width="10.375" customWidth="1"/>
    <col min="515" max="515" width="10.625" customWidth="1"/>
    <col min="516" max="518" width="8.25" customWidth="1"/>
    <col min="519" max="519" width="7.25" customWidth="1"/>
    <col min="520" max="524" width="6.875" customWidth="1"/>
    <col min="525" max="525" width="7.875" customWidth="1"/>
    <col min="526" max="526" width="6.875" customWidth="1"/>
    <col min="527" max="532" width="7.25" customWidth="1"/>
    <col min="533" max="533" width="8.125" customWidth="1"/>
    <col min="534" max="537" width="7.625" customWidth="1"/>
    <col min="538" max="539" width="9.5" customWidth="1"/>
    <col min="769" max="769" width="6.625" customWidth="1"/>
    <col min="770" max="770" width="10.375" customWidth="1"/>
    <col min="771" max="771" width="10.625" customWidth="1"/>
    <col min="772" max="774" width="8.25" customWidth="1"/>
    <col min="775" max="775" width="7.25" customWidth="1"/>
    <col min="776" max="780" width="6.875" customWidth="1"/>
    <col min="781" max="781" width="7.875" customWidth="1"/>
    <col min="782" max="782" width="6.875" customWidth="1"/>
    <col min="783" max="788" width="7.25" customWidth="1"/>
    <col min="789" max="789" width="8.125" customWidth="1"/>
    <col min="790" max="793" width="7.625" customWidth="1"/>
    <col min="794" max="795" width="9.5" customWidth="1"/>
    <col min="1025" max="1025" width="6.625" customWidth="1"/>
    <col min="1026" max="1026" width="10.375" customWidth="1"/>
    <col min="1027" max="1027" width="10.625" customWidth="1"/>
    <col min="1028" max="1030" width="8.25" customWidth="1"/>
    <col min="1031" max="1031" width="7.25" customWidth="1"/>
    <col min="1032" max="1036" width="6.875" customWidth="1"/>
    <col min="1037" max="1037" width="7.875" customWidth="1"/>
    <col min="1038" max="1038" width="6.875" customWidth="1"/>
    <col min="1039" max="1044" width="7.25" customWidth="1"/>
    <col min="1045" max="1045" width="8.125" customWidth="1"/>
    <col min="1046" max="1049" width="7.625" customWidth="1"/>
    <col min="1050" max="1051" width="9.5" customWidth="1"/>
    <col min="1281" max="1281" width="6.625" customWidth="1"/>
    <col min="1282" max="1282" width="10.375" customWidth="1"/>
    <col min="1283" max="1283" width="10.625" customWidth="1"/>
    <col min="1284" max="1286" width="8.25" customWidth="1"/>
    <col min="1287" max="1287" width="7.25" customWidth="1"/>
    <col min="1288" max="1292" width="6.875" customWidth="1"/>
    <col min="1293" max="1293" width="7.875" customWidth="1"/>
    <col min="1294" max="1294" width="6.875" customWidth="1"/>
    <col min="1295" max="1300" width="7.25" customWidth="1"/>
    <col min="1301" max="1301" width="8.125" customWidth="1"/>
    <col min="1302" max="1305" width="7.625" customWidth="1"/>
    <col min="1306" max="1307" width="9.5" customWidth="1"/>
    <col min="1537" max="1537" width="6.625" customWidth="1"/>
    <col min="1538" max="1538" width="10.375" customWidth="1"/>
    <col min="1539" max="1539" width="10.625" customWidth="1"/>
    <col min="1540" max="1542" width="8.25" customWidth="1"/>
    <col min="1543" max="1543" width="7.25" customWidth="1"/>
    <col min="1544" max="1548" width="6.875" customWidth="1"/>
    <col min="1549" max="1549" width="7.875" customWidth="1"/>
    <col min="1550" max="1550" width="6.875" customWidth="1"/>
    <col min="1551" max="1556" width="7.25" customWidth="1"/>
    <col min="1557" max="1557" width="8.125" customWidth="1"/>
    <col min="1558" max="1561" width="7.625" customWidth="1"/>
    <col min="1562" max="1563" width="9.5" customWidth="1"/>
    <col min="1793" max="1793" width="6.625" customWidth="1"/>
    <col min="1794" max="1794" width="10.375" customWidth="1"/>
    <col min="1795" max="1795" width="10.625" customWidth="1"/>
    <col min="1796" max="1798" width="8.25" customWidth="1"/>
    <col min="1799" max="1799" width="7.25" customWidth="1"/>
    <col min="1800" max="1804" width="6.875" customWidth="1"/>
    <col min="1805" max="1805" width="7.875" customWidth="1"/>
    <col min="1806" max="1806" width="6.875" customWidth="1"/>
    <col min="1807" max="1812" width="7.25" customWidth="1"/>
    <col min="1813" max="1813" width="8.125" customWidth="1"/>
    <col min="1814" max="1817" width="7.625" customWidth="1"/>
    <col min="1818" max="1819" width="9.5" customWidth="1"/>
    <col min="2049" max="2049" width="6.625" customWidth="1"/>
    <col min="2050" max="2050" width="10.375" customWidth="1"/>
    <col min="2051" max="2051" width="10.625" customWidth="1"/>
    <col min="2052" max="2054" width="8.25" customWidth="1"/>
    <col min="2055" max="2055" width="7.25" customWidth="1"/>
    <col min="2056" max="2060" width="6.875" customWidth="1"/>
    <col min="2061" max="2061" width="7.875" customWidth="1"/>
    <col min="2062" max="2062" width="6.875" customWidth="1"/>
    <col min="2063" max="2068" width="7.25" customWidth="1"/>
    <col min="2069" max="2069" width="8.125" customWidth="1"/>
    <col min="2070" max="2073" width="7.625" customWidth="1"/>
    <col min="2074" max="2075" width="9.5" customWidth="1"/>
    <col min="2305" max="2305" width="6.625" customWidth="1"/>
    <col min="2306" max="2306" width="10.375" customWidth="1"/>
    <col min="2307" max="2307" width="10.625" customWidth="1"/>
    <col min="2308" max="2310" width="8.25" customWidth="1"/>
    <col min="2311" max="2311" width="7.25" customWidth="1"/>
    <col min="2312" max="2316" width="6.875" customWidth="1"/>
    <col min="2317" max="2317" width="7.875" customWidth="1"/>
    <col min="2318" max="2318" width="6.875" customWidth="1"/>
    <col min="2319" max="2324" width="7.25" customWidth="1"/>
    <col min="2325" max="2325" width="8.125" customWidth="1"/>
    <col min="2326" max="2329" width="7.625" customWidth="1"/>
    <col min="2330" max="2331" width="9.5" customWidth="1"/>
    <col min="2561" max="2561" width="6.625" customWidth="1"/>
    <col min="2562" max="2562" width="10.375" customWidth="1"/>
    <col min="2563" max="2563" width="10.625" customWidth="1"/>
    <col min="2564" max="2566" width="8.25" customWidth="1"/>
    <col min="2567" max="2567" width="7.25" customWidth="1"/>
    <col min="2568" max="2572" width="6.875" customWidth="1"/>
    <col min="2573" max="2573" width="7.875" customWidth="1"/>
    <col min="2574" max="2574" width="6.875" customWidth="1"/>
    <col min="2575" max="2580" width="7.25" customWidth="1"/>
    <col min="2581" max="2581" width="8.125" customWidth="1"/>
    <col min="2582" max="2585" width="7.625" customWidth="1"/>
    <col min="2586" max="2587" width="9.5" customWidth="1"/>
    <col min="2817" max="2817" width="6.625" customWidth="1"/>
    <col min="2818" max="2818" width="10.375" customWidth="1"/>
    <col min="2819" max="2819" width="10.625" customWidth="1"/>
    <col min="2820" max="2822" width="8.25" customWidth="1"/>
    <col min="2823" max="2823" width="7.25" customWidth="1"/>
    <col min="2824" max="2828" width="6.875" customWidth="1"/>
    <col min="2829" max="2829" width="7.875" customWidth="1"/>
    <col min="2830" max="2830" width="6.875" customWidth="1"/>
    <col min="2831" max="2836" width="7.25" customWidth="1"/>
    <col min="2837" max="2837" width="8.125" customWidth="1"/>
    <col min="2838" max="2841" width="7.625" customWidth="1"/>
    <col min="2842" max="2843" width="9.5" customWidth="1"/>
    <col min="3073" max="3073" width="6.625" customWidth="1"/>
    <col min="3074" max="3074" width="10.375" customWidth="1"/>
    <col min="3075" max="3075" width="10.625" customWidth="1"/>
    <col min="3076" max="3078" width="8.25" customWidth="1"/>
    <col min="3079" max="3079" width="7.25" customWidth="1"/>
    <col min="3080" max="3084" width="6.875" customWidth="1"/>
    <col min="3085" max="3085" width="7.875" customWidth="1"/>
    <col min="3086" max="3086" width="6.875" customWidth="1"/>
    <col min="3087" max="3092" width="7.25" customWidth="1"/>
    <col min="3093" max="3093" width="8.125" customWidth="1"/>
    <col min="3094" max="3097" width="7.625" customWidth="1"/>
    <col min="3098" max="3099" width="9.5" customWidth="1"/>
    <col min="3329" max="3329" width="6.625" customWidth="1"/>
    <col min="3330" max="3330" width="10.375" customWidth="1"/>
    <col min="3331" max="3331" width="10.625" customWidth="1"/>
    <col min="3332" max="3334" width="8.25" customWidth="1"/>
    <col min="3335" max="3335" width="7.25" customWidth="1"/>
    <col min="3336" max="3340" width="6.875" customWidth="1"/>
    <col min="3341" max="3341" width="7.875" customWidth="1"/>
    <col min="3342" max="3342" width="6.875" customWidth="1"/>
    <col min="3343" max="3348" width="7.25" customWidth="1"/>
    <col min="3349" max="3349" width="8.125" customWidth="1"/>
    <col min="3350" max="3353" width="7.625" customWidth="1"/>
    <col min="3354" max="3355" width="9.5" customWidth="1"/>
    <col min="3585" max="3585" width="6.625" customWidth="1"/>
    <col min="3586" max="3586" width="10.375" customWidth="1"/>
    <col min="3587" max="3587" width="10.625" customWidth="1"/>
    <col min="3588" max="3590" width="8.25" customWidth="1"/>
    <col min="3591" max="3591" width="7.25" customWidth="1"/>
    <col min="3592" max="3596" width="6.875" customWidth="1"/>
    <col min="3597" max="3597" width="7.875" customWidth="1"/>
    <col min="3598" max="3598" width="6.875" customWidth="1"/>
    <col min="3599" max="3604" width="7.25" customWidth="1"/>
    <col min="3605" max="3605" width="8.125" customWidth="1"/>
    <col min="3606" max="3609" width="7.625" customWidth="1"/>
    <col min="3610" max="3611" width="9.5" customWidth="1"/>
    <col min="3841" max="3841" width="6.625" customWidth="1"/>
    <col min="3842" max="3842" width="10.375" customWidth="1"/>
    <col min="3843" max="3843" width="10.625" customWidth="1"/>
    <col min="3844" max="3846" width="8.25" customWidth="1"/>
    <col min="3847" max="3847" width="7.25" customWidth="1"/>
    <col min="3848" max="3852" width="6.875" customWidth="1"/>
    <col min="3853" max="3853" width="7.875" customWidth="1"/>
    <col min="3854" max="3854" width="6.875" customWidth="1"/>
    <col min="3855" max="3860" width="7.25" customWidth="1"/>
    <col min="3861" max="3861" width="8.125" customWidth="1"/>
    <col min="3862" max="3865" width="7.625" customWidth="1"/>
    <col min="3866" max="3867" width="9.5" customWidth="1"/>
    <col min="4097" max="4097" width="6.625" customWidth="1"/>
    <col min="4098" max="4098" width="10.375" customWidth="1"/>
    <col min="4099" max="4099" width="10.625" customWidth="1"/>
    <col min="4100" max="4102" width="8.25" customWidth="1"/>
    <col min="4103" max="4103" width="7.25" customWidth="1"/>
    <col min="4104" max="4108" width="6.875" customWidth="1"/>
    <col min="4109" max="4109" width="7.875" customWidth="1"/>
    <col min="4110" max="4110" width="6.875" customWidth="1"/>
    <col min="4111" max="4116" width="7.25" customWidth="1"/>
    <col min="4117" max="4117" width="8.125" customWidth="1"/>
    <col min="4118" max="4121" width="7.625" customWidth="1"/>
    <col min="4122" max="4123" width="9.5" customWidth="1"/>
    <col min="4353" max="4353" width="6.625" customWidth="1"/>
    <col min="4354" max="4354" width="10.375" customWidth="1"/>
    <col min="4355" max="4355" width="10.625" customWidth="1"/>
    <col min="4356" max="4358" width="8.25" customWidth="1"/>
    <col min="4359" max="4359" width="7.25" customWidth="1"/>
    <col min="4360" max="4364" width="6.875" customWidth="1"/>
    <col min="4365" max="4365" width="7.875" customWidth="1"/>
    <col min="4366" max="4366" width="6.875" customWidth="1"/>
    <col min="4367" max="4372" width="7.25" customWidth="1"/>
    <col min="4373" max="4373" width="8.125" customWidth="1"/>
    <col min="4374" max="4377" width="7.625" customWidth="1"/>
    <col min="4378" max="4379" width="9.5" customWidth="1"/>
    <col min="4609" max="4609" width="6.625" customWidth="1"/>
    <col min="4610" max="4610" width="10.375" customWidth="1"/>
    <col min="4611" max="4611" width="10.625" customWidth="1"/>
    <col min="4612" max="4614" width="8.25" customWidth="1"/>
    <col min="4615" max="4615" width="7.25" customWidth="1"/>
    <col min="4616" max="4620" width="6.875" customWidth="1"/>
    <col min="4621" max="4621" width="7.875" customWidth="1"/>
    <col min="4622" max="4622" width="6.875" customWidth="1"/>
    <col min="4623" max="4628" width="7.25" customWidth="1"/>
    <col min="4629" max="4629" width="8.125" customWidth="1"/>
    <col min="4630" max="4633" width="7.625" customWidth="1"/>
    <col min="4634" max="4635" width="9.5" customWidth="1"/>
    <col min="4865" max="4865" width="6.625" customWidth="1"/>
    <col min="4866" max="4866" width="10.375" customWidth="1"/>
    <col min="4867" max="4867" width="10.625" customWidth="1"/>
    <col min="4868" max="4870" width="8.25" customWidth="1"/>
    <col min="4871" max="4871" width="7.25" customWidth="1"/>
    <col min="4872" max="4876" width="6.875" customWidth="1"/>
    <col min="4877" max="4877" width="7.875" customWidth="1"/>
    <col min="4878" max="4878" width="6.875" customWidth="1"/>
    <col min="4879" max="4884" width="7.25" customWidth="1"/>
    <col min="4885" max="4885" width="8.125" customWidth="1"/>
    <col min="4886" max="4889" width="7.625" customWidth="1"/>
    <col min="4890" max="4891" width="9.5" customWidth="1"/>
    <col min="5121" max="5121" width="6.625" customWidth="1"/>
    <col min="5122" max="5122" width="10.375" customWidth="1"/>
    <col min="5123" max="5123" width="10.625" customWidth="1"/>
    <col min="5124" max="5126" width="8.25" customWidth="1"/>
    <col min="5127" max="5127" width="7.25" customWidth="1"/>
    <col min="5128" max="5132" width="6.875" customWidth="1"/>
    <col min="5133" max="5133" width="7.875" customWidth="1"/>
    <col min="5134" max="5134" width="6.875" customWidth="1"/>
    <col min="5135" max="5140" width="7.25" customWidth="1"/>
    <col min="5141" max="5141" width="8.125" customWidth="1"/>
    <col min="5142" max="5145" width="7.625" customWidth="1"/>
    <col min="5146" max="5147" width="9.5" customWidth="1"/>
    <col min="5377" max="5377" width="6.625" customWidth="1"/>
    <col min="5378" max="5378" width="10.375" customWidth="1"/>
    <col min="5379" max="5379" width="10.625" customWidth="1"/>
    <col min="5380" max="5382" width="8.25" customWidth="1"/>
    <col min="5383" max="5383" width="7.25" customWidth="1"/>
    <col min="5384" max="5388" width="6.875" customWidth="1"/>
    <col min="5389" max="5389" width="7.875" customWidth="1"/>
    <col min="5390" max="5390" width="6.875" customWidth="1"/>
    <col min="5391" max="5396" width="7.25" customWidth="1"/>
    <col min="5397" max="5397" width="8.125" customWidth="1"/>
    <col min="5398" max="5401" width="7.625" customWidth="1"/>
    <col min="5402" max="5403" width="9.5" customWidth="1"/>
    <col min="5633" max="5633" width="6.625" customWidth="1"/>
    <col min="5634" max="5634" width="10.375" customWidth="1"/>
    <col min="5635" max="5635" width="10.625" customWidth="1"/>
    <col min="5636" max="5638" width="8.25" customWidth="1"/>
    <col min="5639" max="5639" width="7.25" customWidth="1"/>
    <col min="5640" max="5644" width="6.875" customWidth="1"/>
    <col min="5645" max="5645" width="7.875" customWidth="1"/>
    <col min="5646" max="5646" width="6.875" customWidth="1"/>
    <col min="5647" max="5652" width="7.25" customWidth="1"/>
    <col min="5653" max="5653" width="8.125" customWidth="1"/>
    <col min="5654" max="5657" width="7.625" customWidth="1"/>
    <col min="5658" max="5659" width="9.5" customWidth="1"/>
    <col min="5889" max="5889" width="6.625" customWidth="1"/>
    <col min="5890" max="5890" width="10.375" customWidth="1"/>
    <col min="5891" max="5891" width="10.625" customWidth="1"/>
    <col min="5892" max="5894" width="8.25" customWidth="1"/>
    <col min="5895" max="5895" width="7.25" customWidth="1"/>
    <col min="5896" max="5900" width="6.875" customWidth="1"/>
    <col min="5901" max="5901" width="7.875" customWidth="1"/>
    <col min="5902" max="5902" width="6.875" customWidth="1"/>
    <col min="5903" max="5908" width="7.25" customWidth="1"/>
    <col min="5909" max="5909" width="8.125" customWidth="1"/>
    <col min="5910" max="5913" width="7.625" customWidth="1"/>
    <col min="5914" max="5915" width="9.5" customWidth="1"/>
    <col min="6145" max="6145" width="6.625" customWidth="1"/>
    <col min="6146" max="6146" width="10.375" customWidth="1"/>
    <col min="6147" max="6147" width="10.625" customWidth="1"/>
    <col min="6148" max="6150" width="8.25" customWidth="1"/>
    <col min="6151" max="6151" width="7.25" customWidth="1"/>
    <col min="6152" max="6156" width="6.875" customWidth="1"/>
    <col min="6157" max="6157" width="7.875" customWidth="1"/>
    <col min="6158" max="6158" width="6.875" customWidth="1"/>
    <col min="6159" max="6164" width="7.25" customWidth="1"/>
    <col min="6165" max="6165" width="8.125" customWidth="1"/>
    <col min="6166" max="6169" width="7.625" customWidth="1"/>
    <col min="6170" max="6171" width="9.5" customWidth="1"/>
    <col min="6401" max="6401" width="6.625" customWidth="1"/>
    <col min="6402" max="6402" width="10.375" customWidth="1"/>
    <col min="6403" max="6403" width="10.625" customWidth="1"/>
    <col min="6404" max="6406" width="8.25" customWidth="1"/>
    <col min="6407" max="6407" width="7.25" customWidth="1"/>
    <col min="6408" max="6412" width="6.875" customWidth="1"/>
    <col min="6413" max="6413" width="7.875" customWidth="1"/>
    <col min="6414" max="6414" width="6.875" customWidth="1"/>
    <col min="6415" max="6420" width="7.25" customWidth="1"/>
    <col min="6421" max="6421" width="8.125" customWidth="1"/>
    <col min="6422" max="6425" width="7.625" customWidth="1"/>
    <col min="6426" max="6427" width="9.5" customWidth="1"/>
    <col min="6657" max="6657" width="6.625" customWidth="1"/>
    <col min="6658" max="6658" width="10.375" customWidth="1"/>
    <col min="6659" max="6659" width="10.625" customWidth="1"/>
    <col min="6660" max="6662" width="8.25" customWidth="1"/>
    <col min="6663" max="6663" width="7.25" customWidth="1"/>
    <col min="6664" max="6668" width="6.875" customWidth="1"/>
    <col min="6669" max="6669" width="7.875" customWidth="1"/>
    <col min="6670" max="6670" width="6.875" customWidth="1"/>
    <col min="6671" max="6676" width="7.25" customWidth="1"/>
    <col min="6677" max="6677" width="8.125" customWidth="1"/>
    <col min="6678" max="6681" width="7.625" customWidth="1"/>
    <col min="6682" max="6683" width="9.5" customWidth="1"/>
    <col min="6913" max="6913" width="6.625" customWidth="1"/>
    <col min="6914" max="6914" width="10.375" customWidth="1"/>
    <col min="6915" max="6915" width="10.625" customWidth="1"/>
    <col min="6916" max="6918" width="8.25" customWidth="1"/>
    <col min="6919" max="6919" width="7.25" customWidth="1"/>
    <col min="6920" max="6924" width="6.875" customWidth="1"/>
    <col min="6925" max="6925" width="7.875" customWidth="1"/>
    <col min="6926" max="6926" width="6.875" customWidth="1"/>
    <col min="6927" max="6932" width="7.25" customWidth="1"/>
    <col min="6933" max="6933" width="8.125" customWidth="1"/>
    <col min="6934" max="6937" width="7.625" customWidth="1"/>
    <col min="6938" max="6939" width="9.5" customWidth="1"/>
    <col min="7169" max="7169" width="6.625" customWidth="1"/>
    <col min="7170" max="7170" width="10.375" customWidth="1"/>
    <col min="7171" max="7171" width="10.625" customWidth="1"/>
    <col min="7172" max="7174" width="8.25" customWidth="1"/>
    <col min="7175" max="7175" width="7.25" customWidth="1"/>
    <col min="7176" max="7180" width="6.875" customWidth="1"/>
    <col min="7181" max="7181" width="7.875" customWidth="1"/>
    <col min="7182" max="7182" width="6.875" customWidth="1"/>
    <col min="7183" max="7188" width="7.25" customWidth="1"/>
    <col min="7189" max="7189" width="8.125" customWidth="1"/>
    <col min="7190" max="7193" width="7.625" customWidth="1"/>
    <col min="7194" max="7195" width="9.5" customWidth="1"/>
    <col min="7425" max="7425" width="6.625" customWidth="1"/>
    <col min="7426" max="7426" width="10.375" customWidth="1"/>
    <col min="7427" max="7427" width="10.625" customWidth="1"/>
    <col min="7428" max="7430" width="8.25" customWidth="1"/>
    <col min="7431" max="7431" width="7.25" customWidth="1"/>
    <col min="7432" max="7436" width="6.875" customWidth="1"/>
    <col min="7437" max="7437" width="7.875" customWidth="1"/>
    <col min="7438" max="7438" width="6.875" customWidth="1"/>
    <col min="7439" max="7444" width="7.25" customWidth="1"/>
    <col min="7445" max="7445" width="8.125" customWidth="1"/>
    <col min="7446" max="7449" width="7.625" customWidth="1"/>
    <col min="7450" max="7451" width="9.5" customWidth="1"/>
    <col min="7681" max="7681" width="6.625" customWidth="1"/>
    <col min="7682" max="7682" width="10.375" customWidth="1"/>
    <col min="7683" max="7683" width="10.625" customWidth="1"/>
    <col min="7684" max="7686" width="8.25" customWidth="1"/>
    <col min="7687" max="7687" width="7.25" customWidth="1"/>
    <col min="7688" max="7692" width="6.875" customWidth="1"/>
    <col min="7693" max="7693" width="7.875" customWidth="1"/>
    <col min="7694" max="7694" width="6.875" customWidth="1"/>
    <col min="7695" max="7700" width="7.25" customWidth="1"/>
    <col min="7701" max="7701" width="8.125" customWidth="1"/>
    <col min="7702" max="7705" width="7.625" customWidth="1"/>
    <col min="7706" max="7707" width="9.5" customWidth="1"/>
    <col min="7937" max="7937" width="6.625" customWidth="1"/>
    <col min="7938" max="7938" width="10.375" customWidth="1"/>
    <col min="7939" max="7939" width="10.625" customWidth="1"/>
    <col min="7940" max="7942" width="8.25" customWidth="1"/>
    <col min="7943" max="7943" width="7.25" customWidth="1"/>
    <col min="7944" max="7948" width="6.875" customWidth="1"/>
    <col min="7949" max="7949" width="7.875" customWidth="1"/>
    <col min="7950" max="7950" width="6.875" customWidth="1"/>
    <col min="7951" max="7956" width="7.25" customWidth="1"/>
    <col min="7957" max="7957" width="8.125" customWidth="1"/>
    <col min="7958" max="7961" width="7.625" customWidth="1"/>
    <col min="7962" max="7963" width="9.5" customWidth="1"/>
    <col min="8193" max="8193" width="6.625" customWidth="1"/>
    <col min="8194" max="8194" width="10.375" customWidth="1"/>
    <col min="8195" max="8195" width="10.625" customWidth="1"/>
    <col min="8196" max="8198" width="8.25" customWidth="1"/>
    <col min="8199" max="8199" width="7.25" customWidth="1"/>
    <col min="8200" max="8204" width="6.875" customWidth="1"/>
    <col min="8205" max="8205" width="7.875" customWidth="1"/>
    <col min="8206" max="8206" width="6.875" customWidth="1"/>
    <col min="8207" max="8212" width="7.25" customWidth="1"/>
    <col min="8213" max="8213" width="8.125" customWidth="1"/>
    <col min="8214" max="8217" width="7.625" customWidth="1"/>
    <col min="8218" max="8219" width="9.5" customWidth="1"/>
    <col min="8449" max="8449" width="6.625" customWidth="1"/>
    <col min="8450" max="8450" width="10.375" customWidth="1"/>
    <col min="8451" max="8451" width="10.625" customWidth="1"/>
    <col min="8452" max="8454" width="8.25" customWidth="1"/>
    <col min="8455" max="8455" width="7.25" customWidth="1"/>
    <col min="8456" max="8460" width="6.875" customWidth="1"/>
    <col min="8461" max="8461" width="7.875" customWidth="1"/>
    <col min="8462" max="8462" width="6.875" customWidth="1"/>
    <col min="8463" max="8468" width="7.25" customWidth="1"/>
    <col min="8469" max="8469" width="8.125" customWidth="1"/>
    <col min="8470" max="8473" width="7.625" customWidth="1"/>
    <col min="8474" max="8475" width="9.5" customWidth="1"/>
    <col min="8705" max="8705" width="6.625" customWidth="1"/>
    <col min="8706" max="8706" width="10.375" customWidth="1"/>
    <col min="8707" max="8707" width="10.625" customWidth="1"/>
    <col min="8708" max="8710" width="8.25" customWidth="1"/>
    <col min="8711" max="8711" width="7.25" customWidth="1"/>
    <col min="8712" max="8716" width="6.875" customWidth="1"/>
    <col min="8717" max="8717" width="7.875" customWidth="1"/>
    <col min="8718" max="8718" width="6.875" customWidth="1"/>
    <col min="8719" max="8724" width="7.25" customWidth="1"/>
    <col min="8725" max="8725" width="8.125" customWidth="1"/>
    <col min="8726" max="8729" width="7.625" customWidth="1"/>
    <col min="8730" max="8731" width="9.5" customWidth="1"/>
    <col min="8961" max="8961" width="6.625" customWidth="1"/>
    <col min="8962" max="8962" width="10.375" customWidth="1"/>
    <col min="8963" max="8963" width="10.625" customWidth="1"/>
    <col min="8964" max="8966" width="8.25" customWidth="1"/>
    <col min="8967" max="8967" width="7.25" customWidth="1"/>
    <col min="8968" max="8972" width="6.875" customWidth="1"/>
    <col min="8973" max="8973" width="7.875" customWidth="1"/>
    <col min="8974" max="8974" width="6.875" customWidth="1"/>
    <col min="8975" max="8980" width="7.25" customWidth="1"/>
    <col min="8981" max="8981" width="8.125" customWidth="1"/>
    <col min="8982" max="8985" width="7.625" customWidth="1"/>
    <col min="8986" max="8987" width="9.5" customWidth="1"/>
    <col min="9217" max="9217" width="6.625" customWidth="1"/>
    <col min="9218" max="9218" width="10.375" customWidth="1"/>
    <col min="9219" max="9219" width="10.625" customWidth="1"/>
    <col min="9220" max="9222" width="8.25" customWidth="1"/>
    <col min="9223" max="9223" width="7.25" customWidth="1"/>
    <col min="9224" max="9228" width="6.875" customWidth="1"/>
    <col min="9229" max="9229" width="7.875" customWidth="1"/>
    <col min="9230" max="9230" width="6.875" customWidth="1"/>
    <col min="9231" max="9236" width="7.25" customWidth="1"/>
    <col min="9237" max="9237" width="8.125" customWidth="1"/>
    <col min="9238" max="9241" width="7.625" customWidth="1"/>
    <col min="9242" max="9243" width="9.5" customWidth="1"/>
    <col min="9473" max="9473" width="6.625" customWidth="1"/>
    <col min="9474" max="9474" width="10.375" customWidth="1"/>
    <col min="9475" max="9475" width="10.625" customWidth="1"/>
    <col min="9476" max="9478" width="8.25" customWidth="1"/>
    <col min="9479" max="9479" width="7.25" customWidth="1"/>
    <col min="9480" max="9484" width="6.875" customWidth="1"/>
    <col min="9485" max="9485" width="7.875" customWidth="1"/>
    <col min="9486" max="9486" width="6.875" customWidth="1"/>
    <col min="9487" max="9492" width="7.25" customWidth="1"/>
    <col min="9493" max="9493" width="8.125" customWidth="1"/>
    <col min="9494" max="9497" width="7.625" customWidth="1"/>
    <col min="9498" max="9499" width="9.5" customWidth="1"/>
    <col min="9729" max="9729" width="6.625" customWidth="1"/>
    <col min="9730" max="9730" width="10.375" customWidth="1"/>
    <col min="9731" max="9731" width="10.625" customWidth="1"/>
    <col min="9732" max="9734" width="8.25" customWidth="1"/>
    <col min="9735" max="9735" width="7.25" customWidth="1"/>
    <col min="9736" max="9740" width="6.875" customWidth="1"/>
    <col min="9741" max="9741" width="7.875" customWidth="1"/>
    <col min="9742" max="9742" width="6.875" customWidth="1"/>
    <col min="9743" max="9748" width="7.25" customWidth="1"/>
    <col min="9749" max="9749" width="8.125" customWidth="1"/>
    <col min="9750" max="9753" width="7.625" customWidth="1"/>
    <col min="9754" max="9755" width="9.5" customWidth="1"/>
    <col min="9985" max="9985" width="6.625" customWidth="1"/>
    <col min="9986" max="9986" width="10.375" customWidth="1"/>
    <col min="9987" max="9987" width="10.625" customWidth="1"/>
    <col min="9988" max="9990" width="8.25" customWidth="1"/>
    <col min="9991" max="9991" width="7.25" customWidth="1"/>
    <col min="9992" max="9996" width="6.875" customWidth="1"/>
    <col min="9997" max="9997" width="7.875" customWidth="1"/>
    <col min="9998" max="9998" width="6.875" customWidth="1"/>
    <col min="9999" max="10004" width="7.25" customWidth="1"/>
    <col min="10005" max="10005" width="8.125" customWidth="1"/>
    <col min="10006" max="10009" width="7.625" customWidth="1"/>
    <col min="10010" max="10011" width="9.5" customWidth="1"/>
    <col min="10241" max="10241" width="6.625" customWidth="1"/>
    <col min="10242" max="10242" width="10.375" customWidth="1"/>
    <col min="10243" max="10243" width="10.625" customWidth="1"/>
    <col min="10244" max="10246" width="8.25" customWidth="1"/>
    <col min="10247" max="10247" width="7.25" customWidth="1"/>
    <col min="10248" max="10252" width="6.875" customWidth="1"/>
    <col min="10253" max="10253" width="7.875" customWidth="1"/>
    <col min="10254" max="10254" width="6.875" customWidth="1"/>
    <col min="10255" max="10260" width="7.25" customWidth="1"/>
    <col min="10261" max="10261" width="8.125" customWidth="1"/>
    <col min="10262" max="10265" width="7.625" customWidth="1"/>
    <col min="10266" max="10267" width="9.5" customWidth="1"/>
    <col min="10497" max="10497" width="6.625" customWidth="1"/>
    <col min="10498" max="10498" width="10.375" customWidth="1"/>
    <col min="10499" max="10499" width="10.625" customWidth="1"/>
    <col min="10500" max="10502" width="8.25" customWidth="1"/>
    <col min="10503" max="10503" width="7.25" customWidth="1"/>
    <col min="10504" max="10508" width="6.875" customWidth="1"/>
    <col min="10509" max="10509" width="7.875" customWidth="1"/>
    <col min="10510" max="10510" width="6.875" customWidth="1"/>
    <col min="10511" max="10516" width="7.25" customWidth="1"/>
    <col min="10517" max="10517" width="8.125" customWidth="1"/>
    <col min="10518" max="10521" width="7.625" customWidth="1"/>
    <col min="10522" max="10523" width="9.5" customWidth="1"/>
    <col min="10753" max="10753" width="6.625" customWidth="1"/>
    <col min="10754" max="10754" width="10.375" customWidth="1"/>
    <col min="10755" max="10755" width="10.625" customWidth="1"/>
    <col min="10756" max="10758" width="8.25" customWidth="1"/>
    <col min="10759" max="10759" width="7.25" customWidth="1"/>
    <col min="10760" max="10764" width="6.875" customWidth="1"/>
    <col min="10765" max="10765" width="7.875" customWidth="1"/>
    <col min="10766" max="10766" width="6.875" customWidth="1"/>
    <col min="10767" max="10772" width="7.25" customWidth="1"/>
    <col min="10773" max="10773" width="8.125" customWidth="1"/>
    <col min="10774" max="10777" width="7.625" customWidth="1"/>
    <col min="10778" max="10779" width="9.5" customWidth="1"/>
    <col min="11009" max="11009" width="6.625" customWidth="1"/>
    <col min="11010" max="11010" width="10.375" customWidth="1"/>
    <col min="11011" max="11011" width="10.625" customWidth="1"/>
    <col min="11012" max="11014" width="8.25" customWidth="1"/>
    <col min="11015" max="11015" width="7.25" customWidth="1"/>
    <col min="11016" max="11020" width="6.875" customWidth="1"/>
    <col min="11021" max="11021" width="7.875" customWidth="1"/>
    <col min="11022" max="11022" width="6.875" customWidth="1"/>
    <col min="11023" max="11028" width="7.25" customWidth="1"/>
    <col min="11029" max="11029" width="8.125" customWidth="1"/>
    <col min="11030" max="11033" width="7.625" customWidth="1"/>
    <col min="11034" max="11035" width="9.5" customWidth="1"/>
    <col min="11265" max="11265" width="6.625" customWidth="1"/>
    <col min="11266" max="11266" width="10.375" customWidth="1"/>
    <col min="11267" max="11267" width="10.625" customWidth="1"/>
    <col min="11268" max="11270" width="8.25" customWidth="1"/>
    <col min="11271" max="11271" width="7.25" customWidth="1"/>
    <col min="11272" max="11276" width="6.875" customWidth="1"/>
    <col min="11277" max="11277" width="7.875" customWidth="1"/>
    <col min="11278" max="11278" width="6.875" customWidth="1"/>
    <col min="11279" max="11284" width="7.25" customWidth="1"/>
    <col min="11285" max="11285" width="8.125" customWidth="1"/>
    <col min="11286" max="11289" width="7.625" customWidth="1"/>
    <col min="11290" max="11291" width="9.5" customWidth="1"/>
    <col min="11521" max="11521" width="6.625" customWidth="1"/>
    <col min="11522" max="11522" width="10.375" customWidth="1"/>
    <col min="11523" max="11523" width="10.625" customWidth="1"/>
    <col min="11524" max="11526" width="8.25" customWidth="1"/>
    <col min="11527" max="11527" width="7.25" customWidth="1"/>
    <col min="11528" max="11532" width="6.875" customWidth="1"/>
    <col min="11533" max="11533" width="7.875" customWidth="1"/>
    <col min="11534" max="11534" width="6.875" customWidth="1"/>
    <col min="11535" max="11540" width="7.25" customWidth="1"/>
    <col min="11541" max="11541" width="8.125" customWidth="1"/>
    <col min="11542" max="11545" width="7.625" customWidth="1"/>
    <col min="11546" max="11547" width="9.5" customWidth="1"/>
    <col min="11777" max="11777" width="6.625" customWidth="1"/>
    <col min="11778" max="11778" width="10.375" customWidth="1"/>
    <col min="11779" max="11779" width="10.625" customWidth="1"/>
    <col min="11780" max="11782" width="8.25" customWidth="1"/>
    <col min="11783" max="11783" width="7.25" customWidth="1"/>
    <col min="11784" max="11788" width="6.875" customWidth="1"/>
    <col min="11789" max="11789" width="7.875" customWidth="1"/>
    <col min="11790" max="11790" width="6.875" customWidth="1"/>
    <col min="11791" max="11796" width="7.25" customWidth="1"/>
    <col min="11797" max="11797" width="8.125" customWidth="1"/>
    <col min="11798" max="11801" width="7.625" customWidth="1"/>
    <col min="11802" max="11803" width="9.5" customWidth="1"/>
    <col min="12033" max="12033" width="6.625" customWidth="1"/>
    <col min="12034" max="12034" width="10.375" customWidth="1"/>
    <col min="12035" max="12035" width="10.625" customWidth="1"/>
    <col min="12036" max="12038" width="8.25" customWidth="1"/>
    <col min="12039" max="12039" width="7.25" customWidth="1"/>
    <col min="12040" max="12044" width="6.875" customWidth="1"/>
    <col min="12045" max="12045" width="7.875" customWidth="1"/>
    <col min="12046" max="12046" width="6.875" customWidth="1"/>
    <col min="12047" max="12052" width="7.25" customWidth="1"/>
    <col min="12053" max="12053" width="8.125" customWidth="1"/>
    <col min="12054" max="12057" width="7.625" customWidth="1"/>
    <col min="12058" max="12059" width="9.5" customWidth="1"/>
    <col min="12289" max="12289" width="6.625" customWidth="1"/>
    <col min="12290" max="12290" width="10.375" customWidth="1"/>
    <col min="12291" max="12291" width="10.625" customWidth="1"/>
    <col min="12292" max="12294" width="8.25" customWidth="1"/>
    <col min="12295" max="12295" width="7.25" customWidth="1"/>
    <col min="12296" max="12300" width="6.875" customWidth="1"/>
    <col min="12301" max="12301" width="7.875" customWidth="1"/>
    <col min="12302" max="12302" width="6.875" customWidth="1"/>
    <col min="12303" max="12308" width="7.25" customWidth="1"/>
    <col min="12309" max="12309" width="8.125" customWidth="1"/>
    <col min="12310" max="12313" width="7.625" customWidth="1"/>
    <col min="12314" max="12315" width="9.5" customWidth="1"/>
    <col min="12545" max="12545" width="6.625" customWidth="1"/>
    <col min="12546" max="12546" width="10.375" customWidth="1"/>
    <col min="12547" max="12547" width="10.625" customWidth="1"/>
    <col min="12548" max="12550" width="8.25" customWidth="1"/>
    <col min="12551" max="12551" width="7.25" customWidth="1"/>
    <col min="12552" max="12556" width="6.875" customWidth="1"/>
    <col min="12557" max="12557" width="7.875" customWidth="1"/>
    <col min="12558" max="12558" width="6.875" customWidth="1"/>
    <col min="12559" max="12564" width="7.25" customWidth="1"/>
    <col min="12565" max="12565" width="8.125" customWidth="1"/>
    <col min="12566" max="12569" width="7.625" customWidth="1"/>
    <col min="12570" max="12571" width="9.5" customWidth="1"/>
    <col min="12801" max="12801" width="6.625" customWidth="1"/>
    <col min="12802" max="12802" width="10.375" customWidth="1"/>
    <col min="12803" max="12803" width="10.625" customWidth="1"/>
    <col min="12804" max="12806" width="8.25" customWidth="1"/>
    <col min="12807" max="12807" width="7.25" customWidth="1"/>
    <col min="12808" max="12812" width="6.875" customWidth="1"/>
    <col min="12813" max="12813" width="7.875" customWidth="1"/>
    <col min="12814" max="12814" width="6.875" customWidth="1"/>
    <col min="12815" max="12820" width="7.25" customWidth="1"/>
    <col min="12821" max="12821" width="8.125" customWidth="1"/>
    <col min="12822" max="12825" width="7.625" customWidth="1"/>
    <col min="12826" max="12827" width="9.5" customWidth="1"/>
    <col min="13057" max="13057" width="6.625" customWidth="1"/>
    <col min="13058" max="13058" width="10.375" customWidth="1"/>
    <col min="13059" max="13059" width="10.625" customWidth="1"/>
    <col min="13060" max="13062" width="8.25" customWidth="1"/>
    <col min="13063" max="13063" width="7.25" customWidth="1"/>
    <col min="13064" max="13068" width="6.875" customWidth="1"/>
    <col min="13069" max="13069" width="7.875" customWidth="1"/>
    <col min="13070" max="13070" width="6.875" customWidth="1"/>
    <col min="13071" max="13076" width="7.25" customWidth="1"/>
    <col min="13077" max="13077" width="8.125" customWidth="1"/>
    <col min="13078" max="13081" width="7.625" customWidth="1"/>
    <col min="13082" max="13083" width="9.5" customWidth="1"/>
    <col min="13313" max="13313" width="6.625" customWidth="1"/>
    <col min="13314" max="13314" width="10.375" customWidth="1"/>
    <col min="13315" max="13315" width="10.625" customWidth="1"/>
    <col min="13316" max="13318" width="8.25" customWidth="1"/>
    <col min="13319" max="13319" width="7.25" customWidth="1"/>
    <col min="13320" max="13324" width="6.875" customWidth="1"/>
    <col min="13325" max="13325" width="7.875" customWidth="1"/>
    <col min="13326" max="13326" width="6.875" customWidth="1"/>
    <col min="13327" max="13332" width="7.25" customWidth="1"/>
    <col min="13333" max="13333" width="8.125" customWidth="1"/>
    <col min="13334" max="13337" width="7.625" customWidth="1"/>
    <col min="13338" max="13339" width="9.5" customWidth="1"/>
    <col min="13569" max="13569" width="6.625" customWidth="1"/>
    <col min="13570" max="13570" width="10.375" customWidth="1"/>
    <col min="13571" max="13571" width="10.625" customWidth="1"/>
    <col min="13572" max="13574" width="8.25" customWidth="1"/>
    <col min="13575" max="13575" width="7.25" customWidth="1"/>
    <col min="13576" max="13580" width="6.875" customWidth="1"/>
    <col min="13581" max="13581" width="7.875" customWidth="1"/>
    <col min="13582" max="13582" width="6.875" customWidth="1"/>
    <col min="13583" max="13588" width="7.25" customWidth="1"/>
    <col min="13589" max="13589" width="8.125" customWidth="1"/>
    <col min="13590" max="13593" width="7.625" customWidth="1"/>
    <col min="13594" max="13595" width="9.5" customWidth="1"/>
    <col min="13825" max="13825" width="6.625" customWidth="1"/>
    <col min="13826" max="13826" width="10.375" customWidth="1"/>
    <col min="13827" max="13827" width="10.625" customWidth="1"/>
    <col min="13828" max="13830" width="8.25" customWidth="1"/>
    <col min="13831" max="13831" width="7.25" customWidth="1"/>
    <col min="13832" max="13836" width="6.875" customWidth="1"/>
    <col min="13837" max="13837" width="7.875" customWidth="1"/>
    <col min="13838" max="13838" width="6.875" customWidth="1"/>
    <col min="13839" max="13844" width="7.25" customWidth="1"/>
    <col min="13845" max="13845" width="8.125" customWidth="1"/>
    <col min="13846" max="13849" width="7.625" customWidth="1"/>
    <col min="13850" max="13851" width="9.5" customWidth="1"/>
    <col min="14081" max="14081" width="6.625" customWidth="1"/>
    <col min="14082" max="14082" width="10.375" customWidth="1"/>
    <col min="14083" max="14083" width="10.625" customWidth="1"/>
    <col min="14084" max="14086" width="8.25" customWidth="1"/>
    <col min="14087" max="14087" width="7.25" customWidth="1"/>
    <col min="14088" max="14092" width="6.875" customWidth="1"/>
    <col min="14093" max="14093" width="7.875" customWidth="1"/>
    <col min="14094" max="14094" width="6.875" customWidth="1"/>
    <col min="14095" max="14100" width="7.25" customWidth="1"/>
    <col min="14101" max="14101" width="8.125" customWidth="1"/>
    <col min="14102" max="14105" width="7.625" customWidth="1"/>
    <col min="14106" max="14107" width="9.5" customWidth="1"/>
    <col min="14337" max="14337" width="6.625" customWidth="1"/>
    <col min="14338" max="14338" width="10.375" customWidth="1"/>
    <col min="14339" max="14339" width="10.625" customWidth="1"/>
    <col min="14340" max="14342" width="8.25" customWidth="1"/>
    <col min="14343" max="14343" width="7.25" customWidth="1"/>
    <col min="14344" max="14348" width="6.875" customWidth="1"/>
    <col min="14349" max="14349" width="7.875" customWidth="1"/>
    <col min="14350" max="14350" width="6.875" customWidth="1"/>
    <col min="14351" max="14356" width="7.25" customWidth="1"/>
    <col min="14357" max="14357" width="8.125" customWidth="1"/>
    <col min="14358" max="14361" width="7.625" customWidth="1"/>
    <col min="14362" max="14363" width="9.5" customWidth="1"/>
    <col min="14593" max="14593" width="6.625" customWidth="1"/>
    <col min="14594" max="14594" width="10.375" customWidth="1"/>
    <col min="14595" max="14595" width="10.625" customWidth="1"/>
    <col min="14596" max="14598" width="8.25" customWidth="1"/>
    <col min="14599" max="14599" width="7.25" customWidth="1"/>
    <col min="14600" max="14604" width="6.875" customWidth="1"/>
    <col min="14605" max="14605" width="7.875" customWidth="1"/>
    <col min="14606" max="14606" width="6.875" customWidth="1"/>
    <col min="14607" max="14612" width="7.25" customWidth="1"/>
    <col min="14613" max="14613" width="8.125" customWidth="1"/>
    <col min="14614" max="14617" width="7.625" customWidth="1"/>
    <col min="14618" max="14619" width="9.5" customWidth="1"/>
    <col min="14849" max="14849" width="6.625" customWidth="1"/>
    <col min="14850" max="14850" width="10.375" customWidth="1"/>
    <col min="14851" max="14851" width="10.625" customWidth="1"/>
    <col min="14852" max="14854" width="8.25" customWidth="1"/>
    <col min="14855" max="14855" width="7.25" customWidth="1"/>
    <col min="14856" max="14860" width="6.875" customWidth="1"/>
    <col min="14861" max="14861" width="7.875" customWidth="1"/>
    <col min="14862" max="14862" width="6.875" customWidth="1"/>
    <col min="14863" max="14868" width="7.25" customWidth="1"/>
    <col min="14869" max="14869" width="8.125" customWidth="1"/>
    <col min="14870" max="14873" width="7.625" customWidth="1"/>
    <col min="14874" max="14875" width="9.5" customWidth="1"/>
    <col min="15105" max="15105" width="6.625" customWidth="1"/>
    <col min="15106" max="15106" width="10.375" customWidth="1"/>
    <col min="15107" max="15107" width="10.625" customWidth="1"/>
    <col min="15108" max="15110" width="8.25" customWidth="1"/>
    <col min="15111" max="15111" width="7.25" customWidth="1"/>
    <col min="15112" max="15116" width="6.875" customWidth="1"/>
    <col min="15117" max="15117" width="7.875" customWidth="1"/>
    <col min="15118" max="15118" width="6.875" customWidth="1"/>
    <col min="15119" max="15124" width="7.25" customWidth="1"/>
    <col min="15125" max="15125" width="8.125" customWidth="1"/>
    <col min="15126" max="15129" width="7.625" customWidth="1"/>
    <col min="15130" max="15131" width="9.5" customWidth="1"/>
    <col min="15361" max="15361" width="6.625" customWidth="1"/>
    <col min="15362" max="15362" width="10.375" customWidth="1"/>
    <col min="15363" max="15363" width="10.625" customWidth="1"/>
    <col min="15364" max="15366" width="8.25" customWidth="1"/>
    <col min="15367" max="15367" width="7.25" customWidth="1"/>
    <col min="15368" max="15372" width="6.875" customWidth="1"/>
    <col min="15373" max="15373" width="7.875" customWidth="1"/>
    <col min="15374" max="15374" width="6.875" customWidth="1"/>
    <col min="15375" max="15380" width="7.25" customWidth="1"/>
    <col min="15381" max="15381" width="8.125" customWidth="1"/>
    <col min="15382" max="15385" width="7.625" customWidth="1"/>
    <col min="15386" max="15387" width="9.5" customWidth="1"/>
    <col min="15617" max="15617" width="6.625" customWidth="1"/>
    <col min="15618" max="15618" width="10.375" customWidth="1"/>
    <col min="15619" max="15619" width="10.625" customWidth="1"/>
    <col min="15620" max="15622" width="8.25" customWidth="1"/>
    <col min="15623" max="15623" width="7.25" customWidth="1"/>
    <col min="15624" max="15628" width="6.875" customWidth="1"/>
    <col min="15629" max="15629" width="7.875" customWidth="1"/>
    <col min="15630" max="15630" width="6.875" customWidth="1"/>
    <col min="15631" max="15636" width="7.25" customWidth="1"/>
    <col min="15637" max="15637" width="8.125" customWidth="1"/>
    <col min="15638" max="15641" width="7.625" customWidth="1"/>
    <col min="15642" max="15643" width="9.5" customWidth="1"/>
    <col min="15873" max="15873" width="6.625" customWidth="1"/>
    <col min="15874" max="15874" width="10.375" customWidth="1"/>
    <col min="15875" max="15875" width="10.625" customWidth="1"/>
    <col min="15876" max="15878" width="8.25" customWidth="1"/>
    <col min="15879" max="15879" width="7.25" customWidth="1"/>
    <col min="15880" max="15884" width="6.875" customWidth="1"/>
    <col min="15885" max="15885" width="7.875" customWidth="1"/>
    <col min="15886" max="15886" width="6.875" customWidth="1"/>
    <col min="15887" max="15892" width="7.25" customWidth="1"/>
    <col min="15893" max="15893" width="8.125" customWidth="1"/>
    <col min="15894" max="15897" width="7.625" customWidth="1"/>
    <col min="15898" max="15899" width="9.5" customWidth="1"/>
    <col min="16129" max="16129" width="6.625" customWidth="1"/>
    <col min="16130" max="16130" width="10.375" customWidth="1"/>
    <col min="16131" max="16131" width="10.625" customWidth="1"/>
    <col min="16132" max="16134" width="8.25" customWidth="1"/>
    <col min="16135" max="16135" width="7.25" customWidth="1"/>
    <col min="16136" max="16140" width="6.875" customWidth="1"/>
    <col min="16141" max="16141" width="7.875" customWidth="1"/>
    <col min="16142" max="16142" width="6.875" customWidth="1"/>
    <col min="16143" max="16148" width="7.25" customWidth="1"/>
    <col min="16149" max="16149" width="8.125" customWidth="1"/>
    <col min="16150" max="16153" width="7.625" customWidth="1"/>
    <col min="16154" max="16155" width="9.5" customWidth="1"/>
  </cols>
  <sheetData>
    <row r="1" spans="1:30" ht="20.100000000000001" customHeight="1" thickBot="1">
      <c r="A1" s="572" t="s">
        <v>372</v>
      </c>
      <c r="B1" s="572"/>
      <c r="C1" s="572"/>
      <c r="D1" s="572"/>
      <c r="E1" s="572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19"/>
      <c r="AB1" s="219"/>
      <c r="AC1" s="219"/>
      <c r="AD1" s="219"/>
    </row>
    <row r="2" spans="1:30" ht="35.1" customHeight="1">
      <c r="A2" s="573" t="s">
        <v>371</v>
      </c>
      <c r="B2" s="575" t="s">
        <v>393</v>
      </c>
      <c r="C2" s="578" t="s">
        <v>379</v>
      </c>
      <c r="D2" s="579"/>
      <c r="E2" s="579"/>
      <c r="F2" s="579"/>
      <c r="G2" s="579"/>
      <c r="H2" s="579"/>
      <c r="I2" s="579"/>
      <c r="J2" s="579"/>
      <c r="K2" s="579"/>
      <c r="L2" s="579"/>
      <c r="M2" s="580"/>
      <c r="N2" s="581" t="s">
        <v>380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80"/>
      <c r="AA2" s="219" t="s">
        <v>394</v>
      </c>
      <c r="AB2" s="219" t="s">
        <v>394</v>
      </c>
      <c r="AC2" s="219" t="s">
        <v>394</v>
      </c>
      <c r="AD2" s="219" t="s">
        <v>394</v>
      </c>
    </row>
    <row r="3" spans="1:30" ht="35.1" customHeight="1">
      <c r="A3" s="574"/>
      <c r="B3" s="576"/>
      <c r="C3" s="582" t="s">
        <v>370</v>
      </c>
      <c r="D3" s="583"/>
      <c r="E3" s="584"/>
      <c r="F3" s="585" t="s">
        <v>369</v>
      </c>
      <c r="G3" s="587" t="s">
        <v>368</v>
      </c>
      <c r="H3" s="588"/>
      <c r="I3" s="588"/>
      <c r="J3" s="588"/>
      <c r="K3" s="588"/>
      <c r="L3" s="588"/>
      <c r="M3" s="589"/>
      <c r="N3" s="314" t="s">
        <v>367</v>
      </c>
      <c r="O3" s="305"/>
      <c r="P3" s="305"/>
      <c r="Q3" s="304"/>
      <c r="R3" s="585" t="s">
        <v>366</v>
      </c>
      <c r="S3" s="585" t="s">
        <v>365</v>
      </c>
      <c r="T3" s="297" t="s">
        <v>364</v>
      </c>
      <c r="U3" s="303"/>
      <c r="V3" s="303"/>
      <c r="W3" s="303"/>
      <c r="X3" s="302"/>
      <c r="Y3" s="593" t="s">
        <v>395</v>
      </c>
      <c r="Z3" s="344" t="s">
        <v>363</v>
      </c>
      <c r="AA3" s="219"/>
      <c r="AB3" s="219"/>
      <c r="AC3" s="219"/>
      <c r="AD3" s="219"/>
    </row>
    <row r="4" spans="1:30" ht="35.1" customHeight="1">
      <c r="A4" s="574"/>
      <c r="B4" s="576"/>
      <c r="C4" s="301"/>
      <c r="D4" s="328" t="s">
        <v>362</v>
      </c>
      <c r="E4" s="328" t="s">
        <v>361</v>
      </c>
      <c r="F4" s="586"/>
      <c r="G4" s="565" t="s">
        <v>396</v>
      </c>
      <c r="H4" s="565" t="s">
        <v>397</v>
      </c>
      <c r="I4" s="591" t="s">
        <v>398</v>
      </c>
      <c r="J4" s="565" t="s">
        <v>399</v>
      </c>
      <c r="K4" s="565" t="s">
        <v>400</v>
      </c>
      <c r="L4" s="565" t="s">
        <v>401</v>
      </c>
      <c r="M4" s="568" t="s">
        <v>50</v>
      </c>
      <c r="N4" s="312"/>
      <c r="O4" s="570" t="s">
        <v>360</v>
      </c>
      <c r="P4" s="570" t="s">
        <v>359</v>
      </c>
      <c r="Q4" s="591" t="s">
        <v>358</v>
      </c>
      <c r="R4" s="586"/>
      <c r="S4" s="586"/>
      <c r="T4" s="298"/>
      <c r="U4" s="300" t="s">
        <v>130</v>
      </c>
      <c r="V4" s="300" t="s">
        <v>131</v>
      </c>
      <c r="W4" s="300" t="s">
        <v>110</v>
      </c>
      <c r="X4" s="299" t="s">
        <v>357</v>
      </c>
      <c r="Y4" s="594"/>
      <c r="Z4" s="345"/>
      <c r="AA4" s="219"/>
      <c r="AB4" s="219"/>
      <c r="AC4" s="219"/>
      <c r="AD4" s="219"/>
    </row>
    <row r="5" spans="1:30" ht="20.100000000000001" customHeight="1" thickBot="1">
      <c r="A5" s="574"/>
      <c r="B5" s="577"/>
      <c r="C5" s="297" t="s">
        <v>402</v>
      </c>
      <c r="D5" s="297" t="s">
        <v>402</v>
      </c>
      <c r="E5" s="297" t="s">
        <v>402</v>
      </c>
      <c r="F5" s="297" t="s">
        <v>402</v>
      </c>
      <c r="G5" s="567"/>
      <c r="H5" s="567"/>
      <c r="I5" s="595"/>
      <c r="J5" s="566"/>
      <c r="K5" s="566"/>
      <c r="L5" s="567"/>
      <c r="M5" s="569"/>
      <c r="N5" s="313" t="s">
        <v>402</v>
      </c>
      <c r="O5" s="571"/>
      <c r="P5" s="571"/>
      <c r="Q5" s="592"/>
      <c r="R5" s="590"/>
      <c r="S5" s="297" t="s">
        <v>402</v>
      </c>
      <c r="T5" s="297" t="s">
        <v>403</v>
      </c>
      <c r="U5" s="297" t="s">
        <v>403</v>
      </c>
      <c r="V5" s="297" t="s">
        <v>403</v>
      </c>
      <c r="W5" s="297" t="s">
        <v>403</v>
      </c>
      <c r="X5" s="297" t="s">
        <v>403</v>
      </c>
      <c r="Y5" s="297" t="s">
        <v>403</v>
      </c>
      <c r="Z5" s="110" t="s">
        <v>404</v>
      </c>
      <c r="AA5" s="219"/>
      <c r="AB5" s="219"/>
      <c r="AC5" s="219"/>
      <c r="AD5" s="219"/>
    </row>
    <row r="6" spans="1:30" ht="43.5" customHeight="1" thickBot="1">
      <c r="A6" s="346" t="s">
        <v>405</v>
      </c>
      <c r="B6" s="347">
        <f t="shared" ref="B6:G6" si="0">SUM(B7:B13)</f>
        <v>35</v>
      </c>
      <c r="C6" s="296">
        <f t="shared" si="0"/>
        <v>239.65000000000003</v>
      </c>
      <c r="D6" s="296">
        <f t="shared" si="0"/>
        <v>163.35000000000002</v>
      </c>
      <c r="E6" s="296">
        <f t="shared" si="0"/>
        <v>76.3</v>
      </c>
      <c r="F6" s="348">
        <f t="shared" si="0"/>
        <v>89.16</v>
      </c>
      <c r="G6" s="296">
        <f t="shared" si="0"/>
        <v>115.45</v>
      </c>
      <c r="H6" s="296">
        <f t="shared" ref="H6" si="1">SUM(H7:H13)</f>
        <v>119</v>
      </c>
      <c r="I6" s="296">
        <f>SUM(I7:I13)</f>
        <v>0.6</v>
      </c>
      <c r="J6" s="296">
        <f t="shared" ref="J6:M6" si="2">SUM(J7:J13)</f>
        <v>1</v>
      </c>
      <c r="K6" s="296">
        <f t="shared" si="2"/>
        <v>2</v>
      </c>
      <c r="L6" s="296"/>
      <c r="M6" s="295">
        <f t="shared" si="2"/>
        <v>1.5999999999999999</v>
      </c>
      <c r="N6" s="349">
        <f>SUM(O6:Q6)</f>
        <v>210.5</v>
      </c>
      <c r="O6" s="296">
        <f>SUM(O7:O13)</f>
        <v>77.399999999999991</v>
      </c>
      <c r="P6" s="296">
        <f t="shared" ref="P6:Q6" si="3">SUM(P7:P13)</f>
        <v>52.4</v>
      </c>
      <c r="Q6" s="296">
        <f t="shared" si="3"/>
        <v>80.7</v>
      </c>
      <c r="R6" s="350">
        <f>SUM(R7:R13)</f>
        <v>23</v>
      </c>
      <c r="S6" s="296">
        <f>SUM(S7:S13)</f>
        <v>68.600000000000009</v>
      </c>
      <c r="T6" s="296">
        <f>SUM(T7:T13)</f>
        <v>428.47</v>
      </c>
      <c r="U6" s="296"/>
      <c r="V6" s="296">
        <v>269.39999999999998</v>
      </c>
      <c r="W6" s="296">
        <f t="shared" ref="W6:X6" si="4">SUM(W7:W13)</f>
        <v>26.53</v>
      </c>
      <c r="X6" s="296">
        <f t="shared" si="4"/>
        <v>20.18</v>
      </c>
      <c r="Y6" s="296">
        <v>332.2</v>
      </c>
      <c r="Z6" s="295">
        <f>T6/N6*100</f>
        <v>203.54869358669836</v>
      </c>
      <c r="AA6" s="219"/>
      <c r="AB6" s="219"/>
      <c r="AC6" s="219"/>
      <c r="AD6" s="219"/>
    </row>
    <row r="7" spans="1:30" ht="43.5" customHeight="1">
      <c r="A7" s="351" t="s">
        <v>235</v>
      </c>
      <c r="B7" s="235">
        <v>4</v>
      </c>
      <c r="C7" s="309">
        <f>SUM(D7:E7)</f>
        <v>11.5</v>
      </c>
      <c r="D7" s="309">
        <v>8.3000000000000007</v>
      </c>
      <c r="E7" s="352">
        <v>3.2</v>
      </c>
      <c r="F7" s="352"/>
      <c r="G7" s="352">
        <v>2.0999999999999996</v>
      </c>
      <c r="H7" s="352">
        <v>9.1</v>
      </c>
      <c r="I7" s="352">
        <v>0.3</v>
      </c>
      <c r="J7" s="352"/>
      <c r="K7" s="352"/>
      <c r="L7" s="352"/>
      <c r="M7" s="353"/>
      <c r="N7" s="354">
        <f>SUM(O7:Q7)</f>
        <v>13.4</v>
      </c>
      <c r="O7" s="355">
        <v>3.9</v>
      </c>
      <c r="P7" s="355">
        <v>9.5</v>
      </c>
      <c r="Q7" s="355"/>
      <c r="R7" s="356">
        <v>3</v>
      </c>
      <c r="S7" s="355">
        <v>1.5</v>
      </c>
      <c r="T7" s="355">
        <f>SUM(U7:X7)</f>
        <v>21.700000000000003</v>
      </c>
      <c r="U7" s="355">
        <v>3.5</v>
      </c>
      <c r="V7" s="355">
        <v>16.400000000000002</v>
      </c>
      <c r="W7" s="355">
        <v>1.62</v>
      </c>
      <c r="X7" s="355">
        <v>0.18</v>
      </c>
      <c r="Y7" s="355">
        <v>19.900000000000002</v>
      </c>
      <c r="Z7" s="357">
        <f>T7/N7*100</f>
        <v>161.9402985074627</v>
      </c>
      <c r="AA7" s="219"/>
      <c r="AB7" s="219"/>
      <c r="AC7" s="219"/>
      <c r="AD7" s="219"/>
    </row>
    <row r="8" spans="1:30" ht="43.5" customHeight="1">
      <c r="A8" s="358" t="s">
        <v>356</v>
      </c>
      <c r="B8" s="308">
        <v>6</v>
      </c>
      <c r="C8" s="311">
        <f>SUM(D8:E8)</f>
        <v>12</v>
      </c>
      <c r="D8" s="311"/>
      <c r="E8" s="359">
        <v>12</v>
      </c>
      <c r="F8" s="359"/>
      <c r="G8" s="359">
        <v>4.3</v>
      </c>
      <c r="H8" s="359">
        <v>2.8</v>
      </c>
      <c r="I8" s="359">
        <v>0.3</v>
      </c>
      <c r="J8" s="359">
        <v>1</v>
      </c>
      <c r="K8" s="359">
        <v>2</v>
      </c>
      <c r="L8" s="359"/>
      <c r="M8" s="360">
        <v>1.5999999999999999</v>
      </c>
      <c r="N8" s="361">
        <f>SUM(O8:Q8)</f>
        <v>4.9000000000000004</v>
      </c>
      <c r="O8" s="359">
        <v>2.2999999999999998</v>
      </c>
      <c r="P8" s="359">
        <v>2.6</v>
      </c>
      <c r="Q8" s="359"/>
      <c r="R8" s="362">
        <v>1</v>
      </c>
      <c r="S8" s="359"/>
      <c r="T8" s="359">
        <f>SUM(U8:X8)</f>
        <v>23.300000000000004</v>
      </c>
      <c r="U8" s="359"/>
      <c r="V8" s="359">
        <v>20.700000000000003</v>
      </c>
      <c r="W8" s="359">
        <v>2.6</v>
      </c>
      <c r="X8" s="359"/>
      <c r="Y8" s="359">
        <v>15.499999999999998</v>
      </c>
      <c r="Z8" s="360">
        <f t="shared" ref="Z8:Z13" si="5">T8/N8*100</f>
        <v>475.51020408163271</v>
      </c>
      <c r="AA8" s="219"/>
      <c r="AB8" s="219"/>
      <c r="AC8" s="219"/>
      <c r="AD8" s="219"/>
    </row>
    <row r="9" spans="1:30" ht="43.5" customHeight="1">
      <c r="A9" s="358" t="s">
        <v>406</v>
      </c>
      <c r="B9" s="308">
        <v>6</v>
      </c>
      <c r="C9" s="311">
        <f t="shared" ref="C9:C12" si="6">SUM(D9:E9)</f>
        <v>17.399999999999999</v>
      </c>
      <c r="D9" s="311"/>
      <c r="E9" s="311">
        <v>17.399999999999999</v>
      </c>
      <c r="F9" s="359"/>
      <c r="G9" s="311">
        <v>16.2</v>
      </c>
      <c r="H9" s="311">
        <v>1.2</v>
      </c>
      <c r="I9" s="359"/>
      <c r="J9" s="359"/>
      <c r="K9" s="359"/>
      <c r="L9" s="359"/>
      <c r="M9" s="360"/>
      <c r="N9" s="361">
        <f t="shared" ref="N9:N13" si="7">SUM(O9:Q9)</f>
        <v>14</v>
      </c>
      <c r="O9" s="359">
        <v>6.3</v>
      </c>
      <c r="P9" s="359">
        <v>7.6999999999999993</v>
      </c>
      <c r="Q9" s="359"/>
      <c r="R9" s="362">
        <v>3</v>
      </c>
      <c r="S9" s="359"/>
      <c r="T9" s="359">
        <f t="shared" ref="T9:T13" si="8">SUM(U9:X9)</f>
        <v>49.2</v>
      </c>
      <c r="U9" s="359"/>
      <c r="V9" s="359">
        <v>47.2</v>
      </c>
      <c r="W9" s="359">
        <v>2</v>
      </c>
      <c r="X9" s="359"/>
      <c r="Y9" s="359">
        <v>49.2</v>
      </c>
      <c r="Z9" s="360">
        <f t="shared" si="5"/>
        <v>351.42857142857144</v>
      </c>
      <c r="AA9" s="219"/>
      <c r="AB9" s="219"/>
      <c r="AC9" s="219"/>
      <c r="AD9" s="219"/>
    </row>
    <row r="10" spans="1:30" s="365" customFormat="1" ht="43.5" customHeight="1">
      <c r="A10" s="329" t="s">
        <v>98</v>
      </c>
      <c r="B10" s="307">
        <v>5</v>
      </c>
      <c r="C10" s="311">
        <f t="shared" si="6"/>
        <v>102.4</v>
      </c>
      <c r="D10" s="310">
        <v>61.9</v>
      </c>
      <c r="E10" s="310">
        <v>40.5</v>
      </c>
      <c r="F10" s="310">
        <v>44.26</v>
      </c>
      <c r="G10" s="310"/>
      <c r="H10" s="310">
        <v>102.4</v>
      </c>
      <c r="I10" s="310"/>
      <c r="J10" s="310"/>
      <c r="K10" s="310"/>
      <c r="L10" s="310"/>
      <c r="M10" s="363"/>
      <c r="N10" s="361">
        <f t="shared" si="7"/>
        <v>110.9</v>
      </c>
      <c r="O10" s="310">
        <v>53.8</v>
      </c>
      <c r="P10" s="310">
        <v>4</v>
      </c>
      <c r="Q10" s="310">
        <v>53.1</v>
      </c>
      <c r="R10" s="364">
        <v>3</v>
      </c>
      <c r="S10" s="310">
        <v>58.1</v>
      </c>
      <c r="T10" s="359">
        <f t="shared" si="8"/>
        <v>125.05999999999999</v>
      </c>
      <c r="U10" s="310"/>
      <c r="V10" s="310">
        <v>99.96</v>
      </c>
      <c r="W10" s="310">
        <v>5.0999999999999996</v>
      </c>
      <c r="X10" s="310">
        <v>20</v>
      </c>
      <c r="Y10" s="310">
        <v>99.96</v>
      </c>
      <c r="Z10" s="360">
        <f t="shared" si="5"/>
        <v>112.76825969341748</v>
      </c>
      <c r="AA10" s="294"/>
      <c r="AB10" s="294"/>
      <c r="AC10" s="294"/>
      <c r="AD10" s="294"/>
    </row>
    <row r="11" spans="1:30" s="365" customFormat="1" ht="43.5" customHeight="1">
      <c r="A11" s="329" t="s">
        <v>282</v>
      </c>
      <c r="B11" s="307">
        <v>0</v>
      </c>
      <c r="C11" s="311"/>
      <c r="D11" s="310"/>
      <c r="E11" s="310"/>
      <c r="F11" s="310"/>
      <c r="G11" s="310"/>
      <c r="H11" s="310"/>
      <c r="I11" s="310"/>
      <c r="J11" s="310"/>
      <c r="K11" s="310"/>
      <c r="L11" s="310"/>
      <c r="M11" s="363"/>
      <c r="N11" s="361"/>
      <c r="O11" s="310"/>
      <c r="P11" s="310"/>
      <c r="Q11" s="310"/>
      <c r="R11" s="364"/>
      <c r="S11" s="310"/>
      <c r="T11" s="359"/>
      <c r="U11" s="310"/>
      <c r="V11" s="310"/>
      <c r="W11" s="310"/>
      <c r="X11" s="310"/>
      <c r="Y11" s="310"/>
      <c r="Z11" s="360"/>
      <c r="AA11" s="294"/>
      <c r="AB11" s="294"/>
      <c r="AC11" s="294"/>
      <c r="AD11" s="294"/>
    </row>
    <row r="12" spans="1:30" s="365" customFormat="1" ht="43.5" customHeight="1">
      <c r="A12" s="329" t="s">
        <v>378</v>
      </c>
      <c r="B12" s="307">
        <v>12</v>
      </c>
      <c r="C12" s="311">
        <f t="shared" si="6"/>
        <v>84.850000000000009</v>
      </c>
      <c r="D12" s="310">
        <v>81.850000000000009</v>
      </c>
      <c r="E12" s="310">
        <v>3</v>
      </c>
      <c r="F12" s="310">
        <v>41.699999999999996</v>
      </c>
      <c r="G12" s="310">
        <v>84.850000000000009</v>
      </c>
      <c r="H12" s="310"/>
      <c r="I12" s="310"/>
      <c r="J12" s="310"/>
      <c r="K12" s="310"/>
      <c r="L12" s="310"/>
      <c r="M12" s="363"/>
      <c r="N12" s="361">
        <f>SUM(O12:Q12)</f>
        <v>56.9</v>
      </c>
      <c r="O12" s="310">
        <v>11.1</v>
      </c>
      <c r="P12" s="310">
        <v>18.2</v>
      </c>
      <c r="Q12" s="310">
        <v>27.6</v>
      </c>
      <c r="R12" s="364">
        <v>11</v>
      </c>
      <c r="S12" s="310">
        <v>5.8000000000000007</v>
      </c>
      <c r="T12" s="359">
        <f t="shared" si="8"/>
        <v>199.71</v>
      </c>
      <c r="U12" s="310">
        <v>44.07</v>
      </c>
      <c r="V12" s="310">
        <v>140.43</v>
      </c>
      <c r="W12" s="310">
        <v>15.21</v>
      </c>
      <c r="X12" s="310"/>
      <c r="Y12" s="310">
        <v>199.76000000000002</v>
      </c>
      <c r="Z12" s="360">
        <f t="shared" si="5"/>
        <v>350.98418277680145</v>
      </c>
      <c r="AA12" s="294"/>
      <c r="AB12" s="294"/>
      <c r="AC12" s="294"/>
      <c r="AD12" s="294"/>
    </row>
    <row r="13" spans="1:30" s="365" customFormat="1" ht="43.5" customHeight="1" thickBot="1">
      <c r="A13" s="366" t="s">
        <v>407</v>
      </c>
      <c r="B13" s="367">
        <v>2</v>
      </c>
      <c r="C13" s="368">
        <f>SUM(D13:E13)</f>
        <v>11.5</v>
      </c>
      <c r="D13" s="368">
        <v>11.3</v>
      </c>
      <c r="E13" s="368">
        <v>0.2</v>
      </c>
      <c r="F13" s="368">
        <v>3.2</v>
      </c>
      <c r="G13" s="368">
        <v>8</v>
      </c>
      <c r="H13" s="368">
        <v>3.5</v>
      </c>
      <c r="I13" s="368"/>
      <c r="J13" s="368"/>
      <c r="K13" s="368"/>
      <c r="L13" s="368"/>
      <c r="M13" s="369"/>
      <c r="N13" s="370">
        <f t="shared" si="7"/>
        <v>10.4</v>
      </c>
      <c r="O13" s="368"/>
      <c r="P13" s="368">
        <v>10.4</v>
      </c>
      <c r="Q13" s="368"/>
      <c r="R13" s="371">
        <v>2</v>
      </c>
      <c r="S13" s="368">
        <v>3.2</v>
      </c>
      <c r="T13" s="372">
        <f t="shared" si="8"/>
        <v>9.5</v>
      </c>
      <c r="U13" s="368"/>
      <c r="V13" s="368">
        <v>9.5</v>
      </c>
      <c r="W13" s="368"/>
      <c r="X13" s="368"/>
      <c r="Y13" s="368">
        <v>9.5</v>
      </c>
      <c r="Z13" s="373">
        <f t="shared" si="5"/>
        <v>91.34615384615384</v>
      </c>
      <c r="AA13" s="294"/>
      <c r="AB13" s="294"/>
      <c r="AC13" s="294"/>
      <c r="AD13" s="294"/>
    </row>
    <row r="14" spans="1:30" s="290" customFormat="1" ht="17.25">
      <c r="A14" s="136" t="s">
        <v>408</v>
      </c>
      <c r="B14" s="293"/>
      <c r="C14" s="374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1"/>
      <c r="O14" s="291"/>
      <c r="P14" s="291"/>
      <c r="Q14" s="291"/>
      <c r="R14" s="291"/>
      <c r="S14" s="291"/>
      <c r="T14" s="291"/>
      <c r="U14" s="375"/>
    </row>
  </sheetData>
  <mergeCells count="21">
    <mergeCell ref="A1:E1"/>
    <mergeCell ref="A2:A5"/>
    <mergeCell ref="B2:B5"/>
    <mergeCell ref="C2:M2"/>
    <mergeCell ref="N2:Z2"/>
    <mergeCell ref="C3:E3"/>
    <mergeCell ref="F3:F4"/>
    <mergeCell ref="G3:M3"/>
    <mergeCell ref="R3:R5"/>
    <mergeCell ref="S3:S4"/>
    <mergeCell ref="Q4:Q5"/>
    <mergeCell ref="Y3:Y4"/>
    <mergeCell ref="G4:G5"/>
    <mergeCell ref="H4:H5"/>
    <mergeCell ref="I4:I5"/>
    <mergeCell ref="J4:J5"/>
    <mergeCell ref="K4:K5"/>
    <mergeCell ref="L4:L5"/>
    <mergeCell ref="M4:M5"/>
    <mergeCell ref="O4:O5"/>
    <mergeCell ref="P4:P5"/>
  </mergeCells>
  <phoneticPr fontId="5"/>
  <pageMargins left="0.70866141732283472" right="0.70866141732283472" top="0.47244094488188981" bottom="0.78740157480314965" header="0.70866141732283472" footer="0.78740157480314965"/>
  <pageSetup paperSize="9" scale="76" firstPageNumber="82" fitToHeight="0" orientation="portrait" useFirstPageNumber="1" r:id="rId1"/>
  <headerFooter scaleWithDoc="0" alignWithMargins="0">
    <oddFooter>&amp;C&amp;"ＭＳ Ｐゴシック,標準"&amp;11- &amp;P -</oddFooter>
  </headerFooter>
  <colBreaks count="1" manualBreakCount="1">
    <brk id="13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排水対策（大小麦）④</vt:lpstr>
      <vt:lpstr>麦団地状況⑤</vt:lpstr>
      <vt:lpstr>Ⅲ麦の部!Print_Area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'排水対策（大小麦）④'!Print_Area</vt:lpstr>
      <vt:lpstr>麦団地状況⑤!Print_Area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'排水対策（大小麦）④'!Print_Titles</vt:lpstr>
      <vt:lpstr>麦団地状況⑤!Print_Titles</vt:lpstr>
    </vt:vector>
  </TitlesOfParts>
  <Company>園芸蚕糸課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水田畑作課　八木田靖司</cp:lastModifiedBy>
  <cp:lastPrinted>2018-03-15T04:13:57Z</cp:lastPrinted>
  <dcterms:created xsi:type="dcterms:W3CDTF">1998-02-19T23:46:41Z</dcterms:created>
  <dcterms:modified xsi:type="dcterms:W3CDTF">2018-03-15T04:19:01Z</dcterms:modified>
</cp:coreProperties>
</file>