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<sst xmlns="http://schemas.openxmlformats.org/spreadsheetml/2006/main" count="232" uniqueCount="120">
  <si>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</si>
  <si>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</si>
  <si>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</si>
  <si>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</si>
  <si>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</si>
  <si>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</si>
  <si>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</si>
  <si>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</si>
  <si>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</si>
  <si>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</si>
  <si>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</si>
  <si>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</si>
  <si>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</si>
  <si>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</si>
  <si>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</si>
  <si>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</si>
  <si>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</si>
  <si>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</si>
  <si>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</si>
  <si>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</si>
  <si>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</si>
  <si>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</si>
  <si>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</si>
  <si>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</si>
  <si>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</si>
  <si>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</si>
  <si>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</si>
  <si>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</si>
  <si>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</si>
  <si>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</si>
  <si>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</si>
  <si>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</si>
  <si>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</si>
  <si>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</si>
  <si>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</si>
  <si>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</si>
  <si>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</si>
  <si>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</si>
  <si>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</si>
  <si>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</si>
  <si>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</si>
  <si>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</si>
  <si>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</si>
  <si>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</si>
  <si>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</si>
  <si>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</si>
  <si>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</si>
  <si>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</si>
  <si>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</si>
  <si>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</si>
  <si>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</si>
  <si>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</si>
  <si>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</si>
  <si>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</si>
  <si>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</si>
  <si>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</si>
  <si>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</si>
  <si>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</si>
  <si>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</si>
  <si>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</si>
  <si>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</si>
  <si>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</si>
  <si>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</si>
  <si>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</si>
  <si>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</si>
  <si>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</si>
  <si>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</si>
  <si>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</si>
  <si>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</si>
  <si>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</si>
  <si>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</si>
  <si>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</si>
  <si>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</si>
  <si>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</si>
  <si>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</si>
  <si>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</si>
  <si>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</si>
  <si>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</si>
  <si>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</si>
  <si>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</si>
  <si>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</si>
  <si>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</si>
  <si>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</si>
  <si>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</si>
  <si>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</si>
  <si>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</si>
  <si>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</si>
  <si>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</si>
  <si>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</si>
  <si>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</si>
  <si>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</si>
  <si>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</si>
  <si>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</si>
  <si>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</si>
  <si>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</si>
  <si>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</si>
  <si>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</si>
  <si>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</si>
  <si>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</si>
  <si>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</si>
  <si>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</si>
  <si>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</si>
  <si>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</si>
  <si>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</si>
  <si>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</si>
  <si>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いわき市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</si>
  <si>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</si>
  <si>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</si>
  <si>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</si>
  <si>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</si>
  <si>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</si>
  <si>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</si>
  <si>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</si>
  <si>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</si>
  <si>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</si>
  <si>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</si>
  <si>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</si>
  <si>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「①有形固定資産減価償却率」は、類似団体平均値を下回っており良好です。
　「③管路更新率」は、類似団体平均値を上回りましたが、「②管路経年化率」は、類似団体平均値を上回っていることから、更新率をより高めていく必要があります。
</t>
    <phoneticPr fontId="4"/>
  </si>
  <si>
    <t xml:space="preserve">　「①経常収支比率」、「⑤料金回収率」はともに100％以上で類似団体平均を上回っています。企業債の縮減に努めてきたことによる支払利息の減少などが主な要因として考えられ、収益性は良好です。
　「③流動比率」は、100％を上回っており、財務状況は良好です。
　「④企業債償還残高対給水収益比率」は、類似団体平均値を上回っていますが、企業債残高の縮減に努めてきた結果、年々減少してきています。
　「⑥給水原価」については、類似団体平均値を上回っていますが、広域で起伏に富む地勢、中小河川への依存により施設を多く抱えているなどの要因によって、より多くの給水コストがかかっているためと考えられます。
　「⑦施設利用率」は類似団体平均値を下回っていることから、施設のダウンサイジングなどの施設の効率性を高める対策を進めていく必要があります。
　また、「⑧有収率」も、類似団体平均値を下回っていることから、漏水防止対策事業や漏水修繕等の対策を強化し改善していく必要があります。
</t>
    <phoneticPr fontId="4"/>
  </si>
  <si>
    <t>　経営は概ね健全ですが、施設の効率性は類似団体に比べ低く、管路の老朽化も進んでいます。
　今後、人口減少に伴う給水収益の減少や高度経済成長期に整備してきた水道施設の更新需要が増大することが見込まれることから、経営の健全度、施設の効率性及び老朽化の状況は悪化していくことが見込まれます。
　このような中で、持続可能な事業経営を行っていくために、平成29年度からスタートした新・いわき市水道事業経営プランに基づき、老朽管の更新や施設の耐震化などの主要事業を着実に実施するとともに、経営の効率化などによる財政基盤の確立に努めることで経営の健全度や施設の効率性、管路の更新率を高め、本市水道事業を未来に引き継いでいきます。</t>
    <rPh sb="19" eb="21">
      <t>ルイジ</t>
    </rPh>
    <rPh sb="21" eb="23">
      <t>ダンタイ</t>
    </rPh>
    <rPh sb="24" eb="25">
      <t>クラ</t>
    </rPh>
    <rPh sb="26" eb="27">
      <t>ヒク</t>
    </rPh>
    <rPh sb="29" eb="31">
      <t>カンロ</t>
    </rPh>
    <rPh sb="36" eb="37">
      <t>スス</t>
    </rPh>
    <rPh sb="149" eb="150">
      <t>ナカ</t>
    </rPh>
    <rPh sb="212" eb="214">
      <t>シセツ</t>
    </rPh>
    <rPh sb="257" eb="25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</si>
</sst>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0.41</c:v>
                </c:pt>
                <c:pt idx="1">
                  <c:v>0.32</c:v>
                </c:pt>
                <c:pt idx="2">
                  <c:v>0.46</c:v>
                </c:pt>
                <c:pt idx="3">
                  <c:v>0.73</c:v>
                </c:pt>
                <c:pt idx="4">
                  <c:v>0.81</c:v>
                </c:pt>
              </c:numCache>
            </c:numRef>
          </c:val>
        </c:ser>
        <c:dLbls>
          <c:showLegendKey val="0"/>
          <c:showVal val="0"/>
          <c:showCatName val="0"/>
          <c:showSerName val="0"/>
          <c:showPercent val="0"/>
          <c:showBubbleSize val="0"/>
        </c:dLbls>
        <c:gapWidth val="150"/>
        <c:axId val="97025024"/>
        <c:axId val="970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97025024"/>
        <c:axId val="97043584"/>
      </c:lineChart>
      <c:dateAx>
        <c:axId val="97025024"/>
        <c:scaling>
          <c:orientation val="minMax"/>
        </c:scaling>
        <c:delete val="1"/>
        <c:axPos val="b"/>
        <c:numFmt formatCode="ge" sourceLinked="1"/>
        <c:majorTickMark val="none"/>
        <c:minorTickMark val="none"/>
        <c:tickLblPos val="none"/>
        <c:crossAx val="97043584"/>
        <c:crosses val="autoZero"/>
        <c:auto val="1"/>
        <c:lblOffset val="100"/>
        <c:baseTimeUnit val="years"/>
      </c:dateAx>
      <c:valAx>
        <c:axId val="970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58.58</c:v>
                </c:pt>
                <c:pt idx="1">
                  <c:v>58.11</c:v>
                </c:pt>
                <c:pt idx="2">
                  <c:v>59.07</c:v>
                </c:pt>
                <c:pt idx="3">
                  <c:v>59.11</c:v>
                </c:pt>
                <c:pt idx="4">
                  <c:v>58.38</c:v>
                </c:pt>
              </c:numCache>
            </c:numRef>
          </c:val>
        </c:ser>
        <c:dLbls>
          <c:showLegendKey val="0"/>
          <c:showVal val="0"/>
          <c:showCatName val="0"/>
          <c:showSerName val="0"/>
          <c:showPercent val="0"/>
          <c:showBubbleSize val="0"/>
        </c:dLbls>
        <c:gapWidth val="150"/>
        <c:axId val="103529856"/>
        <c:axId val="1035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103529856"/>
        <c:axId val="103536128"/>
      </c:lineChart>
      <c:dateAx>
        <c:axId val="103529856"/>
        <c:scaling>
          <c:orientation val="minMax"/>
        </c:scaling>
        <c:delete val="1"/>
        <c:axPos val="b"/>
        <c:numFmt formatCode="ge" sourceLinked="1"/>
        <c:majorTickMark val="none"/>
        <c:minorTickMark val="none"/>
        <c:tickLblPos val="none"/>
        <c:crossAx val="103536128"/>
        <c:crosses val="autoZero"/>
        <c:auto val="1"/>
        <c:lblOffset val="100"/>
        <c:baseTimeUnit val="years"/>
      </c:dateAx>
      <c:valAx>
        <c:axId val="1035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84.65</c:v>
                </c:pt>
                <c:pt idx="1">
                  <c:v>85.03</c:v>
                </c:pt>
                <c:pt idx="2">
                  <c:v>85.15</c:v>
                </c:pt>
                <c:pt idx="3">
                  <c:v>85.19</c:v>
                </c:pt>
                <c:pt idx="4">
                  <c:v>86.76</c:v>
                </c:pt>
              </c:numCache>
            </c:numRef>
          </c:val>
        </c:ser>
        <c:dLbls>
          <c:showLegendKey val="0"/>
          <c:showVal val="0"/>
          <c:showCatName val="0"/>
          <c:showSerName val="0"/>
          <c:showPercent val="0"/>
          <c:showBubbleSize val="0"/>
        </c:dLbls>
        <c:gapWidth val="150"/>
        <c:axId val="103554048"/>
        <c:axId val="1035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103554048"/>
        <c:axId val="103568512"/>
      </c:lineChart>
      <c:dateAx>
        <c:axId val="103554048"/>
        <c:scaling>
          <c:orientation val="minMax"/>
        </c:scaling>
        <c:delete val="1"/>
        <c:axPos val="b"/>
        <c:numFmt formatCode="ge" sourceLinked="1"/>
        <c:majorTickMark val="none"/>
        <c:minorTickMark val="none"/>
        <c:tickLblPos val="none"/>
        <c:crossAx val="103568512"/>
        <c:crosses val="autoZero"/>
        <c:auto val="1"/>
        <c:lblOffset val="100"/>
        <c:baseTimeUnit val="years"/>
      </c:dateAx>
      <c:valAx>
        <c:axId val="1035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128.19999999999999</c:v>
                </c:pt>
                <c:pt idx="1">
                  <c:v>130.79</c:v>
                </c:pt>
                <c:pt idx="2">
                  <c:v>132.21</c:v>
                </c:pt>
                <c:pt idx="3">
                  <c:v>129.63999999999999</c:v>
                </c:pt>
                <c:pt idx="4">
                  <c:v>136.04</c:v>
                </c:pt>
              </c:numCache>
            </c:numRef>
          </c:val>
        </c:ser>
        <c:dLbls>
          <c:showLegendKey val="0"/>
          <c:showVal val="0"/>
          <c:showCatName val="0"/>
          <c:showSerName val="0"/>
          <c:showPercent val="0"/>
          <c:showBubbleSize val="0"/>
        </c:dLbls>
        <c:gapWidth val="150"/>
        <c:axId val="101530240"/>
        <c:axId val="1015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101530240"/>
        <c:axId val="101536512"/>
      </c:lineChart>
      <c:dateAx>
        <c:axId val="101530240"/>
        <c:scaling>
          <c:orientation val="minMax"/>
        </c:scaling>
        <c:delete val="1"/>
        <c:axPos val="b"/>
        <c:numFmt formatCode="ge" sourceLinked="1"/>
        <c:majorTickMark val="none"/>
        <c:minorTickMark val="none"/>
        <c:tickLblPos val="none"/>
        <c:crossAx val="101536512"/>
        <c:crosses val="autoZero"/>
        <c:auto val="1"/>
        <c:lblOffset val="100"/>
        <c:baseTimeUnit val="years"/>
      </c:dateAx>
      <c:valAx>
        <c:axId val="10153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38.96</c:v>
                </c:pt>
                <c:pt idx="1">
                  <c:v>40.15</c:v>
                </c:pt>
                <c:pt idx="2">
                  <c:v>45.42</c:v>
                </c:pt>
                <c:pt idx="3">
                  <c:v>46.06</c:v>
                </c:pt>
                <c:pt idx="4">
                  <c:v>46.53</c:v>
                </c:pt>
              </c:numCache>
            </c:numRef>
          </c:val>
        </c:ser>
        <c:dLbls>
          <c:showLegendKey val="0"/>
          <c:showVal val="0"/>
          <c:showCatName val="0"/>
          <c:showSerName val="0"/>
          <c:showPercent val="0"/>
          <c:showBubbleSize val="0"/>
        </c:dLbls>
        <c:gapWidth val="150"/>
        <c:axId val="101562624"/>
        <c:axId val="1015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101562624"/>
        <c:axId val="101564800"/>
      </c:lineChart>
      <c:dateAx>
        <c:axId val="101562624"/>
        <c:scaling>
          <c:orientation val="minMax"/>
        </c:scaling>
        <c:delete val="1"/>
        <c:axPos val="b"/>
        <c:numFmt formatCode="ge" sourceLinked="1"/>
        <c:majorTickMark val="none"/>
        <c:minorTickMark val="none"/>
        <c:tickLblPos val="none"/>
        <c:crossAx val="101564800"/>
        <c:crosses val="autoZero"/>
        <c:auto val="1"/>
        <c:lblOffset val="100"/>
        <c:baseTimeUnit val="years"/>
      </c:dateAx>
      <c:valAx>
        <c:axId val="1015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11.58</c:v>
                </c:pt>
                <c:pt idx="1">
                  <c:v>13.86</c:v>
                </c:pt>
                <c:pt idx="2">
                  <c:v>15.93</c:v>
                </c:pt>
                <c:pt idx="3">
                  <c:v>18.100000000000001</c:v>
                </c:pt>
                <c:pt idx="4">
                  <c:v>20.53</c:v>
                </c:pt>
              </c:numCache>
            </c:numRef>
          </c:val>
        </c:ser>
        <c:dLbls>
          <c:showLegendKey val="0"/>
          <c:showVal val="0"/>
          <c:showCatName val="0"/>
          <c:showSerName val="0"/>
          <c:showPercent val="0"/>
          <c:showBubbleSize val="0"/>
        </c:dLbls>
        <c:gapWidth val="150"/>
        <c:axId val="103260160"/>
        <c:axId val="1032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103260160"/>
        <c:axId val="103262080"/>
      </c:lineChart>
      <c:dateAx>
        <c:axId val="103260160"/>
        <c:scaling>
          <c:orientation val="minMax"/>
        </c:scaling>
        <c:delete val="1"/>
        <c:axPos val="b"/>
        <c:numFmt formatCode="ge" sourceLinked="1"/>
        <c:majorTickMark val="none"/>
        <c:minorTickMark val="none"/>
        <c:tickLblPos val="none"/>
        <c:crossAx val="103262080"/>
        <c:crosses val="autoZero"/>
        <c:auto val="1"/>
        <c:lblOffset val="100"/>
        <c:baseTimeUnit val="years"/>
      </c:dateAx>
      <c:valAx>
        <c:axId val="1032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288832"/>
        <c:axId val="1032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103288832"/>
        <c:axId val="103290752"/>
      </c:lineChart>
      <c:dateAx>
        <c:axId val="103288832"/>
        <c:scaling>
          <c:orientation val="minMax"/>
        </c:scaling>
        <c:delete val="1"/>
        <c:axPos val="b"/>
        <c:numFmt formatCode="ge" sourceLinked="1"/>
        <c:majorTickMark val="none"/>
        <c:minorTickMark val="none"/>
        <c:tickLblPos val="none"/>
        <c:crossAx val="103290752"/>
        <c:crosses val="autoZero"/>
        <c:auto val="1"/>
        <c:lblOffset val="100"/>
        <c:baseTimeUnit val="years"/>
      </c:dateAx>
      <c:valAx>
        <c:axId val="10329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2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433.1</c:v>
                </c:pt>
                <c:pt idx="1">
                  <c:v>392.91</c:v>
                </c:pt>
                <c:pt idx="2">
                  <c:v>206.23</c:v>
                </c:pt>
                <c:pt idx="3">
                  <c:v>249.55</c:v>
                </c:pt>
                <c:pt idx="4">
                  <c:v>243.17</c:v>
                </c:pt>
              </c:numCache>
            </c:numRef>
          </c:val>
        </c:ser>
        <c:dLbls>
          <c:showLegendKey val="0"/>
          <c:showVal val="0"/>
          <c:showCatName val="0"/>
          <c:showSerName val="0"/>
          <c:showPercent val="0"/>
          <c:showBubbleSize val="0"/>
        </c:dLbls>
        <c:gapWidth val="150"/>
        <c:axId val="103319424"/>
        <c:axId val="1033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103319424"/>
        <c:axId val="103329792"/>
      </c:lineChart>
      <c:dateAx>
        <c:axId val="103319424"/>
        <c:scaling>
          <c:orientation val="minMax"/>
        </c:scaling>
        <c:delete val="1"/>
        <c:axPos val="b"/>
        <c:numFmt formatCode="ge" sourceLinked="1"/>
        <c:majorTickMark val="none"/>
        <c:minorTickMark val="none"/>
        <c:tickLblPos val="none"/>
        <c:crossAx val="103329792"/>
        <c:crosses val="autoZero"/>
        <c:auto val="1"/>
        <c:lblOffset val="100"/>
        <c:baseTimeUnit val="years"/>
      </c:dateAx>
      <c:valAx>
        <c:axId val="10332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3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401.61</c:v>
                </c:pt>
                <c:pt idx="1">
                  <c:v>387.15</c:v>
                </c:pt>
                <c:pt idx="2">
                  <c:v>369.29</c:v>
                </c:pt>
                <c:pt idx="3">
                  <c:v>349.38</c:v>
                </c:pt>
                <c:pt idx="4">
                  <c:v>327.02</c:v>
                </c:pt>
              </c:numCache>
            </c:numRef>
          </c:val>
        </c:ser>
        <c:dLbls>
          <c:showLegendKey val="0"/>
          <c:showVal val="0"/>
          <c:showCatName val="0"/>
          <c:showSerName val="0"/>
          <c:showPercent val="0"/>
          <c:showBubbleSize val="0"/>
        </c:dLbls>
        <c:gapWidth val="150"/>
        <c:axId val="103417344"/>
        <c:axId val="1034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103417344"/>
        <c:axId val="103419264"/>
      </c:lineChart>
      <c:dateAx>
        <c:axId val="103417344"/>
        <c:scaling>
          <c:orientation val="minMax"/>
        </c:scaling>
        <c:delete val="1"/>
        <c:axPos val="b"/>
        <c:numFmt formatCode="ge" sourceLinked="1"/>
        <c:majorTickMark val="none"/>
        <c:minorTickMark val="none"/>
        <c:tickLblPos val="none"/>
        <c:crossAx val="103419264"/>
        <c:crosses val="autoZero"/>
        <c:auto val="1"/>
        <c:lblOffset val="100"/>
        <c:baseTimeUnit val="years"/>
      </c:dateAx>
      <c:valAx>
        <c:axId val="10341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4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119.44</c:v>
                </c:pt>
                <c:pt idx="1">
                  <c:v>120.33</c:v>
                </c:pt>
                <c:pt idx="2">
                  <c:v>125.32</c:v>
                </c:pt>
                <c:pt idx="3">
                  <c:v>122.96</c:v>
                </c:pt>
                <c:pt idx="4">
                  <c:v>129.9</c:v>
                </c:pt>
              </c:numCache>
            </c:numRef>
          </c:val>
        </c:ser>
        <c:dLbls>
          <c:showLegendKey val="0"/>
          <c:showVal val="0"/>
          <c:showCatName val="0"/>
          <c:showSerName val="0"/>
          <c:showPercent val="0"/>
          <c:showBubbleSize val="0"/>
        </c:dLbls>
        <c:gapWidth val="150"/>
        <c:axId val="103453824"/>
        <c:axId val="1034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103453824"/>
        <c:axId val="103455744"/>
      </c:lineChart>
      <c:dateAx>
        <c:axId val="103453824"/>
        <c:scaling>
          <c:orientation val="minMax"/>
        </c:scaling>
        <c:delete val="1"/>
        <c:axPos val="b"/>
        <c:numFmt formatCode="ge" sourceLinked="1"/>
        <c:majorTickMark val="none"/>
        <c:minorTickMark val="none"/>
        <c:tickLblPos val="none"/>
        <c:crossAx val="103455744"/>
        <c:crosses val="autoZero"/>
        <c:auto val="1"/>
        <c:lblOffset val="100"/>
        <c:baseTimeUnit val="years"/>
      </c:dateAx>
      <c:valAx>
        <c:axId val="1034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183.11</c:v>
                </c:pt>
                <c:pt idx="1">
                  <c:v>181.97</c:v>
                </c:pt>
                <c:pt idx="2">
                  <c:v>175.57</c:v>
                </c:pt>
                <c:pt idx="3">
                  <c:v>179.4</c:v>
                </c:pt>
                <c:pt idx="4">
                  <c:v>170.19</c:v>
                </c:pt>
              </c:numCache>
            </c:numRef>
          </c:val>
        </c:ser>
        <c:dLbls>
          <c:showLegendKey val="0"/>
          <c:showVal val="0"/>
          <c:showCatName val="0"/>
          <c:showSerName val="0"/>
          <c:showPercent val="0"/>
          <c:showBubbleSize val="0"/>
        </c:dLbls>
        <c:gapWidth val="150"/>
        <c:axId val="103497728"/>
        <c:axId val="1034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103497728"/>
        <c:axId val="103499648"/>
      </c:lineChart>
      <c:dateAx>
        <c:axId val="103497728"/>
        <c:scaling>
          <c:orientation val="minMax"/>
        </c:scaling>
        <c:delete val="1"/>
        <c:axPos val="b"/>
        <c:numFmt formatCode="ge" sourceLinked="1"/>
        <c:majorTickMark val="none"/>
        <c:minorTickMark val="none"/>
        <c:tickLblPos val="none"/>
        <c:crossAx val="103499648"/>
        <c:crosses val="autoZero"/>
        <c:auto val="1"/>
        <c:lblOffset val="100"/>
        <c:baseTimeUnit val="years"/>
      </c:dateAx>
      <c:valAx>
        <c:axId val="1034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heetViews>
  <sheetFormatPr defaultColWidth="2.625" defaultRowHeight="13.5" x14ac:dyDescent="0.15"/>
  <cols>
    <col min="1" max="1" width="2.625" style="3" customWidth="1"/>
    <col min="2" max="62" width="3.75" style="3" customWidth="1"/>
    <col min="63" max="63" width="2.625" style="3"/>
    <col min="64" max="78" width="3.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いわき市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116</v>
      </c>
      <c r="AE8" s="60"/>
      <c r="AF8" s="60"/>
      <c r="AG8" s="60"/>
      <c r="AH8" s="60"/>
      <c r="AI8" s="60"/>
      <c r="AJ8" s="60"/>
      <c r="AK8" s="5"/>
      <c r="AL8" s="61">
        <f>データ!$R$6</f>
        <v>329938</v>
      </c>
      <c r="AM8" s="61"/>
      <c r="AN8" s="61"/>
      <c r="AO8" s="61"/>
      <c r="AP8" s="61"/>
      <c r="AQ8" s="61"/>
      <c r="AR8" s="61"/>
      <c r="AS8" s="61"/>
      <c r="AT8" s="51">
        <f>データ!$S$6</f>
        <v>1232.02</v>
      </c>
      <c r="AU8" s="52"/>
      <c r="AV8" s="52"/>
      <c r="AW8" s="52"/>
      <c r="AX8" s="52"/>
      <c r="AY8" s="52"/>
      <c r="AZ8" s="52"/>
      <c r="BA8" s="52"/>
      <c r="BB8" s="53">
        <f>データ!$T$6</f>
        <v>267.8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66.64</v>
      </c>
      <c r="J10" s="52"/>
      <c r="K10" s="52"/>
      <c r="L10" s="52"/>
      <c r="M10" s="52"/>
      <c r="N10" s="52"/>
      <c r="O10" s="64"/>
      <c r="P10" s="53">
        <f>データ!$P$6</f>
        <v>102.86</v>
      </c>
      <c r="Q10" s="53"/>
      <c r="R10" s="53"/>
      <c r="S10" s="53"/>
      <c r="T10" s="53"/>
      <c r="U10" s="53"/>
      <c r="V10" s="53"/>
      <c r="W10" s="61">
        <f>データ!$Q$6</f>
        <v>3661</v>
      </c>
      <c r="X10" s="61"/>
      <c r="Y10" s="61"/>
      <c r="Z10" s="61"/>
      <c r="AA10" s="61"/>
      <c r="AB10" s="61"/>
      <c r="AC10" s="61"/>
      <c r="AD10" s="2"/>
      <c r="AE10" s="2"/>
      <c r="AF10" s="2"/>
      <c r="AG10" s="2"/>
      <c r="AH10" s="5"/>
      <c r="AI10" s="5"/>
      <c r="AJ10" s="5"/>
      <c r="AK10" s="5"/>
      <c r="AL10" s="61">
        <f>データ!$U$6</f>
        <v>337332</v>
      </c>
      <c r="AM10" s="61"/>
      <c r="AN10" s="61"/>
      <c r="AO10" s="61"/>
      <c r="AP10" s="61"/>
      <c r="AQ10" s="61"/>
      <c r="AR10" s="61"/>
      <c r="AS10" s="61"/>
      <c r="AT10" s="51">
        <f>データ!$V$6</f>
        <v>466.03</v>
      </c>
      <c r="AU10" s="52"/>
      <c r="AV10" s="52"/>
      <c r="AW10" s="52"/>
      <c r="AX10" s="52"/>
      <c r="AY10" s="52"/>
      <c r="AZ10" s="52"/>
      <c r="BA10" s="52"/>
      <c r="BB10" s="53">
        <f>データ!$W$6</f>
        <v>723.84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72044</v>
      </c>
      <c r="D6" s="34">
        <f t="shared" si="3"/>
        <v>46</v>
      </c>
      <c r="E6" s="34">
        <f t="shared" si="3"/>
        <v>1</v>
      </c>
      <c r="F6" s="34">
        <f t="shared" si="3"/>
        <v>0</v>
      </c>
      <c r="G6" s="34">
        <f t="shared" si="3"/>
        <v>1</v>
      </c>
      <c r="H6" s="34" t="str">
        <f t="shared" si="3"/>
        <v>福島県　いわき市</v>
      </c>
      <c r="I6" s="34" t="str">
        <f t="shared" si="3"/>
        <v>法適用</v>
      </c>
      <c r="J6" s="34" t="str">
        <f t="shared" si="3"/>
        <v>水道事業</v>
      </c>
      <c r="K6" s="34" t="str">
        <f t="shared" si="3"/>
        <v>末端給水事業</v>
      </c>
      <c r="L6" s="34" t="str">
        <f t="shared" si="3"/>
        <v>A1</v>
      </c>
      <c r="M6" s="34">
        <f t="shared" si="3"/>
        <v>0</v>
      </c>
      <c r="N6" s="35" t="str">
        <f t="shared" si="3"/>
        <v>-</v>
      </c>
      <c r="O6" s="35">
        <f t="shared" si="3"/>
        <v>66.64</v>
      </c>
      <c r="P6" s="35">
        <f t="shared" si="3"/>
        <v>102.86</v>
      </c>
      <c r="Q6" s="35">
        <f t="shared" si="3"/>
        <v>3661</v>
      </c>
      <c r="R6" s="35">
        <f t="shared" si="3"/>
        <v>329938</v>
      </c>
      <c r="S6" s="35">
        <f t="shared" si="3"/>
        <v>1232.02</v>
      </c>
      <c r="T6" s="35">
        <f t="shared" si="3"/>
        <v>267.8</v>
      </c>
      <c r="U6" s="35">
        <f t="shared" si="3"/>
        <v>337332</v>
      </c>
      <c r="V6" s="35">
        <f t="shared" si="3"/>
        <v>466.03</v>
      </c>
      <c r="W6" s="35">
        <f t="shared" si="3"/>
        <v>723.84</v>
      </c>
      <c r="X6" s="36">
        <f>IF(X7="",NA(),X7)</f>
        <v>128.19999999999999</v>
      </c>
      <c r="Y6" s="36">
        <f t="shared" ref="Y6:AG6" si="4">IF(Y7="",NA(),Y7)</f>
        <v>130.79</v>
      </c>
      <c r="Z6" s="36">
        <f t="shared" si="4"/>
        <v>132.21</v>
      </c>
      <c r="AA6" s="36">
        <f t="shared" si="4"/>
        <v>129.63999999999999</v>
      </c>
      <c r="AB6" s="36">
        <f t="shared" si="4"/>
        <v>136.04</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433.1</v>
      </c>
      <c r="AU6" s="36">
        <f t="shared" ref="AU6:BC6" si="6">IF(AU7="",NA(),AU7)</f>
        <v>392.91</v>
      </c>
      <c r="AV6" s="36">
        <f t="shared" si="6"/>
        <v>206.23</v>
      </c>
      <c r="AW6" s="36">
        <f t="shared" si="6"/>
        <v>249.55</v>
      </c>
      <c r="AX6" s="36">
        <f t="shared" si="6"/>
        <v>243.17</v>
      </c>
      <c r="AY6" s="36">
        <f t="shared" si="6"/>
        <v>475.07</v>
      </c>
      <c r="AZ6" s="36">
        <f t="shared" si="6"/>
        <v>473.46</v>
      </c>
      <c r="BA6" s="36">
        <f t="shared" si="6"/>
        <v>240.81</v>
      </c>
      <c r="BB6" s="36">
        <f t="shared" si="6"/>
        <v>241.71</v>
      </c>
      <c r="BC6" s="36">
        <f t="shared" si="6"/>
        <v>249.08</v>
      </c>
      <c r="BD6" s="35" t="str">
        <f>IF(BD7="","",IF(BD7="-","【-】","【"&amp;SUBSTITUTE(TEXT(BD7,"#,##0.00"),"-","△")&amp;"】"))</f>
        <v>【262.87】</v>
      </c>
      <c r="BE6" s="36">
        <f>IF(BE7="",NA(),BE7)</f>
        <v>401.61</v>
      </c>
      <c r="BF6" s="36">
        <f t="shared" ref="BF6:BN6" si="7">IF(BF7="",NA(),BF7)</f>
        <v>387.15</v>
      </c>
      <c r="BG6" s="36">
        <f t="shared" si="7"/>
        <v>369.29</v>
      </c>
      <c r="BH6" s="36">
        <f t="shared" si="7"/>
        <v>349.38</v>
      </c>
      <c r="BI6" s="36">
        <f t="shared" si="7"/>
        <v>327.02</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119.44</v>
      </c>
      <c r="BQ6" s="36">
        <f t="shared" ref="BQ6:BY6" si="8">IF(BQ7="",NA(),BQ7)</f>
        <v>120.33</v>
      </c>
      <c r="BR6" s="36">
        <f t="shared" si="8"/>
        <v>125.32</v>
      </c>
      <c r="BS6" s="36">
        <f t="shared" si="8"/>
        <v>122.96</v>
      </c>
      <c r="BT6" s="36">
        <f t="shared" si="8"/>
        <v>129.9</v>
      </c>
      <c r="BU6" s="36">
        <f t="shared" si="8"/>
        <v>100.42</v>
      </c>
      <c r="BV6" s="36">
        <f t="shared" si="8"/>
        <v>100.77</v>
      </c>
      <c r="BW6" s="36">
        <f t="shared" si="8"/>
        <v>107.74</v>
      </c>
      <c r="BX6" s="36">
        <f t="shared" si="8"/>
        <v>108.81</v>
      </c>
      <c r="BY6" s="36">
        <f t="shared" si="8"/>
        <v>110.87</v>
      </c>
      <c r="BZ6" s="35" t="str">
        <f>IF(BZ7="","",IF(BZ7="-","【-】","【"&amp;SUBSTITUTE(TEXT(BZ7,"#,##0.00"),"-","△")&amp;"】"))</f>
        <v>【105.59】</v>
      </c>
      <c r="CA6" s="36">
        <f>IF(CA7="",NA(),CA7)</f>
        <v>183.11</v>
      </c>
      <c r="CB6" s="36">
        <f t="shared" ref="CB6:CJ6" si="9">IF(CB7="",NA(),CB7)</f>
        <v>181.97</v>
      </c>
      <c r="CC6" s="36">
        <f t="shared" si="9"/>
        <v>175.57</v>
      </c>
      <c r="CD6" s="36">
        <f t="shared" si="9"/>
        <v>179.4</v>
      </c>
      <c r="CE6" s="36">
        <f t="shared" si="9"/>
        <v>170.19</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58.58</v>
      </c>
      <c r="CM6" s="36">
        <f t="shared" ref="CM6:CU6" si="10">IF(CM7="",NA(),CM7)</f>
        <v>58.11</v>
      </c>
      <c r="CN6" s="36">
        <f t="shared" si="10"/>
        <v>59.07</v>
      </c>
      <c r="CO6" s="36">
        <f t="shared" si="10"/>
        <v>59.11</v>
      </c>
      <c r="CP6" s="36">
        <f t="shared" si="10"/>
        <v>58.38</v>
      </c>
      <c r="CQ6" s="36">
        <f t="shared" si="10"/>
        <v>64.09</v>
      </c>
      <c r="CR6" s="36">
        <f t="shared" si="10"/>
        <v>63.91</v>
      </c>
      <c r="CS6" s="36">
        <f t="shared" si="10"/>
        <v>63.25</v>
      </c>
      <c r="CT6" s="36">
        <f t="shared" si="10"/>
        <v>63.03</v>
      </c>
      <c r="CU6" s="36">
        <f t="shared" si="10"/>
        <v>63.18</v>
      </c>
      <c r="CV6" s="35" t="str">
        <f>IF(CV7="","",IF(CV7="-","【-】","【"&amp;SUBSTITUTE(TEXT(CV7,"#,##0.00"),"-","△")&amp;"】"))</f>
        <v>【59.94】</v>
      </c>
      <c r="CW6" s="36">
        <f>IF(CW7="",NA(),CW7)</f>
        <v>84.65</v>
      </c>
      <c r="CX6" s="36">
        <f t="shared" ref="CX6:DF6" si="11">IF(CX7="",NA(),CX7)</f>
        <v>85.03</v>
      </c>
      <c r="CY6" s="36">
        <f t="shared" si="11"/>
        <v>85.15</v>
      </c>
      <c r="CZ6" s="36">
        <f t="shared" si="11"/>
        <v>85.19</v>
      </c>
      <c r="DA6" s="36">
        <f t="shared" si="11"/>
        <v>86.76</v>
      </c>
      <c r="DB6" s="36">
        <f t="shared" si="11"/>
        <v>91.19</v>
      </c>
      <c r="DC6" s="36">
        <f t="shared" si="11"/>
        <v>91.45</v>
      </c>
      <c r="DD6" s="36">
        <f t="shared" si="11"/>
        <v>91.07</v>
      </c>
      <c r="DE6" s="36">
        <f t="shared" si="11"/>
        <v>91.21</v>
      </c>
      <c r="DF6" s="36">
        <f t="shared" si="11"/>
        <v>91.6</v>
      </c>
      <c r="DG6" s="35" t="str">
        <f>IF(DG7="","",IF(DG7="-","【-】","【"&amp;SUBSTITUTE(TEXT(DG7,"#,##0.00"),"-","△")&amp;"】"))</f>
        <v>【90.22】</v>
      </c>
      <c r="DH6" s="36">
        <f>IF(DH7="",NA(),DH7)</f>
        <v>38.96</v>
      </c>
      <c r="DI6" s="36">
        <f t="shared" ref="DI6:DQ6" si="12">IF(DI7="",NA(),DI7)</f>
        <v>40.15</v>
      </c>
      <c r="DJ6" s="36">
        <f t="shared" si="12"/>
        <v>45.42</v>
      </c>
      <c r="DK6" s="36">
        <f t="shared" si="12"/>
        <v>46.06</v>
      </c>
      <c r="DL6" s="36">
        <f t="shared" si="12"/>
        <v>46.53</v>
      </c>
      <c r="DM6" s="36">
        <f t="shared" si="12"/>
        <v>44.41</v>
      </c>
      <c r="DN6" s="36">
        <f t="shared" si="12"/>
        <v>45.38</v>
      </c>
      <c r="DO6" s="36">
        <f t="shared" si="12"/>
        <v>47.7</v>
      </c>
      <c r="DP6" s="36">
        <f t="shared" si="12"/>
        <v>48.41</v>
      </c>
      <c r="DQ6" s="36">
        <f t="shared" si="12"/>
        <v>49.1</v>
      </c>
      <c r="DR6" s="35" t="str">
        <f>IF(DR7="","",IF(DR7="-","【-】","【"&amp;SUBSTITUTE(TEXT(DR7,"#,##0.00"),"-","△")&amp;"】"))</f>
        <v>【47.91】</v>
      </c>
      <c r="DS6" s="36">
        <f>IF(DS7="",NA(),DS7)</f>
        <v>11.58</v>
      </c>
      <c r="DT6" s="36">
        <f t="shared" ref="DT6:EB6" si="13">IF(DT7="",NA(),DT7)</f>
        <v>13.86</v>
      </c>
      <c r="DU6" s="36">
        <f t="shared" si="13"/>
        <v>15.93</v>
      </c>
      <c r="DV6" s="36">
        <f t="shared" si="13"/>
        <v>18.100000000000001</v>
      </c>
      <c r="DW6" s="36">
        <f t="shared" si="13"/>
        <v>20.53</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0.41</v>
      </c>
      <c r="EE6" s="36">
        <f t="shared" ref="EE6:EM6" si="14">IF(EE7="",NA(),EE7)</f>
        <v>0.32</v>
      </c>
      <c r="EF6" s="36">
        <f t="shared" si="14"/>
        <v>0.46</v>
      </c>
      <c r="EG6" s="36">
        <f t="shared" si="14"/>
        <v>0.73</v>
      </c>
      <c r="EH6" s="36">
        <f t="shared" si="14"/>
        <v>0.81</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72044</v>
      </c>
      <c r="D7" s="38">
        <v>46</v>
      </c>
      <c r="E7" s="38">
        <v>1</v>
      </c>
      <c r="F7" s="38">
        <v>0</v>
      </c>
      <c r="G7" s="38">
        <v>1</v>
      </c>
      <c r="H7" s="38" t="s">
        <v>105</v>
      </c>
      <c r="I7" s="38" t="s">
        <v>106</v>
      </c>
      <c r="J7" s="38" t="s">
        <v>107</v>
      </c>
      <c r="K7" s="38" t="s">
        <v>108</v>
      </c>
      <c r="L7" s="38" t="s">
        <v>109</v>
      </c>
      <c r="M7" s="38"/>
      <c r="N7" s="39" t="s">
        <v>110</v>
      </c>
      <c r="O7" s="39">
        <v>66.64</v>
      </c>
      <c r="P7" s="39">
        <v>102.86</v>
      </c>
      <c r="Q7" s="39">
        <v>3661</v>
      </c>
      <c r="R7" s="39">
        <v>329938</v>
      </c>
      <c r="S7" s="39">
        <v>1232.02</v>
      </c>
      <c r="T7" s="39">
        <v>267.8</v>
      </c>
      <c r="U7" s="39">
        <v>337332</v>
      </c>
      <c r="V7" s="39">
        <v>466.03</v>
      </c>
      <c r="W7" s="39">
        <v>723.84</v>
      </c>
      <c r="X7" s="39">
        <v>128.19999999999999</v>
      </c>
      <c r="Y7" s="39">
        <v>130.79</v>
      </c>
      <c r="Z7" s="39">
        <v>132.21</v>
      </c>
      <c r="AA7" s="39">
        <v>129.63999999999999</v>
      </c>
      <c r="AB7" s="39">
        <v>136.04</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433.1</v>
      </c>
      <c r="AU7" s="39">
        <v>392.91</v>
      </c>
      <c r="AV7" s="39">
        <v>206.23</v>
      </c>
      <c r="AW7" s="39">
        <v>249.55</v>
      </c>
      <c r="AX7" s="39">
        <v>243.17</v>
      </c>
      <c r="AY7" s="39">
        <v>475.07</v>
      </c>
      <c r="AZ7" s="39">
        <v>473.46</v>
      </c>
      <c r="BA7" s="39">
        <v>240.81</v>
      </c>
      <c r="BB7" s="39">
        <v>241.71</v>
      </c>
      <c r="BC7" s="39">
        <v>249.08</v>
      </c>
      <c r="BD7" s="39">
        <v>262.87</v>
      </c>
      <c r="BE7" s="39">
        <v>401.61</v>
      </c>
      <c r="BF7" s="39">
        <v>387.15</v>
      </c>
      <c r="BG7" s="39">
        <v>369.29</v>
      </c>
      <c r="BH7" s="39">
        <v>349.38</v>
      </c>
      <c r="BI7" s="39">
        <v>327.02</v>
      </c>
      <c r="BJ7" s="39">
        <v>296.5</v>
      </c>
      <c r="BK7" s="39">
        <v>285.77</v>
      </c>
      <c r="BL7" s="39">
        <v>283.10000000000002</v>
      </c>
      <c r="BM7" s="39">
        <v>274.14</v>
      </c>
      <c r="BN7" s="39">
        <v>266.66000000000003</v>
      </c>
      <c r="BO7" s="39">
        <v>270.87</v>
      </c>
      <c r="BP7" s="39">
        <v>119.44</v>
      </c>
      <c r="BQ7" s="39">
        <v>120.33</v>
      </c>
      <c r="BR7" s="39">
        <v>125.32</v>
      </c>
      <c r="BS7" s="39">
        <v>122.96</v>
      </c>
      <c r="BT7" s="39">
        <v>129.9</v>
      </c>
      <c r="BU7" s="39">
        <v>100.42</v>
      </c>
      <c r="BV7" s="39">
        <v>100.77</v>
      </c>
      <c r="BW7" s="39">
        <v>107.74</v>
      </c>
      <c r="BX7" s="39">
        <v>108.81</v>
      </c>
      <c r="BY7" s="39">
        <v>110.87</v>
      </c>
      <c r="BZ7" s="39">
        <v>105.59</v>
      </c>
      <c r="CA7" s="39">
        <v>183.11</v>
      </c>
      <c r="CB7" s="39">
        <v>181.97</v>
      </c>
      <c r="CC7" s="39">
        <v>175.57</v>
      </c>
      <c r="CD7" s="39">
        <v>179.4</v>
      </c>
      <c r="CE7" s="39">
        <v>170.19</v>
      </c>
      <c r="CF7" s="39">
        <v>166.61</v>
      </c>
      <c r="CG7" s="39">
        <v>165.74</v>
      </c>
      <c r="CH7" s="39">
        <v>154.33000000000001</v>
      </c>
      <c r="CI7" s="39">
        <v>152.94999999999999</v>
      </c>
      <c r="CJ7" s="39">
        <v>150.54</v>
      </c>
      <c r="CK7" s="39">
        <v>163.27000000000001</v>
      </c>
      <c r="CL7" s="39">
        <v>58.58</v>
      </c>
      <c r="CM7" s="39">
        <v>58.11</v>
      </c>
      <c r="CN7" s="39">
        <v>59.07</v>
      </c>
      <c r="CO7" s="39">
        <v>59.11</v>
      </c>
      <c r="CP7" s="39">
        <v>58.38</v>
      </c>
      <c r="CQ7" s="39">
        <v>64.09</v>
      </c>
      <c r="CR7" s="39">
        <v>63.91</v>
      </c>
      <c r="CS7" s="39">
        <v>63.25</v>
      </c>
      <c r="CT7" s="39">
        <v>63.03</v>
      </c>
      <c r="CU7" s="39">
        <v>63.18</v>
      </c>
      <c r="CV7" s="39">
        <v>59.94</v>
      </c>
      <c r="CW7" s="39">
        <v>84.65</v>
      </c>
      <c r="CX7" s="39">
        <v>85.03</v>
      </c>
      <c r="CY7" s="39">
        <v>85.15</v>
      </c>
      <c r="CZ7" s="39">
        <v>85.19</v>
      </c>
      <c r="DA7" s="39">
        <v>86.76</v>
      </c>
      <c r="DB7" s="39">
        <v>91.19</v>
      </c>
      <c r="DC7" s="39">
        <v>91.45</v>
      </c>
      <c r="DD7" s="39">
        <v>91.07</v>
      </c>
      <c r="DE7" s="39">
        <v>91.21</v>
      </c>
      <c r="DF7" s="39">
        <v>91.6</v>
      </c>
      <c r="DG7" s="39">
        <v>90.22</v>
      </c>
      <c r="DH7" s="39">
        <v>38.96</v>
      </c>
      <c r="DI7" s="39">
        <v>40.15</v>
      </c>
      <c r="DJ7" s="39">
        <v>45.42</v>
      </c>
      <c r="DK7" s="39">
        <v>46.06</v>
      </c>
      <c r="DL7" s="39">
        <v>46.53</v>
      </c>
      <c r="DM7" s="39">
        <v>44.41</v>
      </c>
      <c r="DN7" s="39">
        <v>45.38</v>
      </c>
      <c r="DO7" s="39">
        <v>47.7</v>
      </c>
      <c r="DP7" s="39">
        <v>48.41</v>
      </c>
      <c r="DQ7" s="39">
        <v>49.1</v>
      </c>
      <c r="DR7" s="39">
        <v>47.91</v>
      </c>
      <c r="DS7" s="39">
        <v>11.58</v>
      </c>
      <c r="DT7" s="39">
        <v>13.86</v>
      </c>
      <c r="DU7" s="39">
        <v>15.93</v>
      </c>
      <c r="DV7" s="39">
        <v>18.100000000000001</v>
      </c>
      <c r="DW7" s="39">
        <v>20.53</v>
      </c>
      <c r="DX7" s="39">
        <v>12.28</v>
      </c>
      <c r="DY7" s="39">
        <v>13.33</v>
      </c>
      <c r="DZ7" s="39">
        <v>14.54</v>
      </c>
      <c r="EA7" s="39">
        <v>16.16</v>
      </c>
      <c r="EB7" s="39">
        <v>17.420000000000002</v>
      </c>
      <c r="EC7" s="39">
        <v>15</v>
      </c>
      <c r="ED7" s="39">
        <v>0.41</v>
      </c>
      <c r="EE7" s="39">
        <v>0.32</v>
      </c>
      <c r="EF7" s="39">
        <v>0.46</v>
      </c>
      <c r="EG7" s="39">
        <v>0.73</v>
      </c>
      <c r="EH7" s="39">
        <v>0.81</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稲村　祥久</dc:creator>
  <cp:lastModifiedBy> </cp:lastModifiedBy>
  <cp:lastPrinted>2018-02-07T07:52:44Z</cp:lastPrinted>
  <dcterms:created xsi:type="dcterms:W3CDTF">2018-02-02T01:59:38Z</dcterms:created>
  <dcterms:modified xsi:type="dcterms:W3CDTF">2018-03-27T05:21:27Z</dcterms:modified>
</cp:coreProperties>
</file>