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BFe2pzyxSWhmpuADE8OspiTHMrRwY3zp3skkaoxoAHFqdLMLDFCWT1GpJrxZB4Z6A/jk/dVoqD3fP/N6rpexw==" workbookSaltValue="NxbiSq33ULiVaVT62iBL9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<sst xmlns="http://schemas.openxmlformats.org/spreadsheetml/2006/main" count="301" uniqueCount="122">
  <si>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</si>
  <si>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</si>
  <si>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</si>
  <si>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</si>
  <si>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</si>
  <si>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</si>
  <si>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</si>
  <si>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</si>
  <si>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</si>
  <si>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</si>
  <si>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</si>
  <si>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</si>
  <si>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</si>
  <si>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</si>
  <si>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</si>
  <si>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</si>
  <si>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</si>
  <si>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</si>
  <si>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</si>
  <si>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</si>
  <si>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</si>
  <si>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</si>
  <si>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</si>
  <si>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</si>
  <si>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</si>
  <si>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</si>
  <si>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</si>
  <si>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</si>
  <si>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</si>
  <si>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</si>
  <si>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</si>
  <si>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</si>
  <si>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</si>
  <si>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</si>
  <si>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</si>
  <si>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</si>
  <si>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</si>
  <si>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</si>
  <si>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</si>
  <si>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</si>
  <si>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</si>
  <si>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</si>
  <si>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</si>
  <si>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</si>
  <si>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</si>
  <si>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</si>
  <si>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</si>
  <si>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</si>
  <si>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</si>
  <si>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</si>
  <si>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</si>
  <si>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</si>
  <si>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</si>
  <si>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</si>
  <si>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</si>
  <si>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</si>
  <si>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</si>
  <si>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</si>
  <si>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</si>
  <si>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</si>
  <si>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</si>
  <si>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</si>
  <si>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</si>
  <si>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</si>
  <si>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</si>
  <si>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</si>
  <si>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</si>
  <si>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</si>
  <si>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</si>
  <si>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</si>
  <si>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</si>
  <si>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</si>
  <si>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</si>
  <si>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</si>
  <si>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</si>
  <si>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</si>
  <si>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</si>
  <si>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</si>
  <si>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</si>
  <si>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</si>
  <si>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</si>
  <si>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</si>
  <si>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</si>
  <si>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</si>
  <si>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</si>
  <si>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</si>
  <si>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</si>
  <si>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</si>
  <si>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</si>
  <si>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</si>
  <si>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</si>
  <si>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</si>
  <si>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</si>
  <si>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</si>
  <si>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</si>
  <si>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</si>
  <si>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</si>
  <si>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</si>
  <si>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</si>
  <si>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</si>
  <si>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</si>
  <si>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</si>
  <si>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</si>
  <si>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</si>
  <si>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</si>
  <si>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</si>
  <si>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</si>
  <si>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福島市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</si>
  <si>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</si>
  <si>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</si>
  <si>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</si>
  <si>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</si>
  <si>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</si>
  <si>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</si>
  <si>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</si>
  <si>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</si>
  <si>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</si>
  <si>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</si>
  <si>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</si>
  <si>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平成28年4月から本市下水道事業に地方公営企業法を一部適用し、新たに財務資料を作成したことから、より詳細な経営分析が可能となっています。
　適切な需要予測に基づいた計画的な施設整備、効率的な整備手法の採用などによる企業債の抑制や、老朽化施設に対する予防保全型維持管理による修繕費用の縮減を図り、経営の健全化を進めます。また、今後は下水道整備を予定した区域を合併処理浄化槽区域に見直すなど、人口減少や整備のスピードアップを考慮した汚水処理施設整備手法の最適化も検討していきます。</t>
    <rPh sb="40" eb="42">
      <t>サクセイ</t>
    </rPh>
    <rPh sb="51" eb="53">
      <t>ショウサイ</t>
    </rPh>
    <rPh sb="148" eb="150">
      <t>ケイエイ</t>
    </rPh>
    <rPh sb="151" eb="154">
      <t>ケンゼンカ</t>
    </rPh>
    <rPh sb="155" eb="156">
      <t>スス</t>
    </rPh>
    <rPh sb="163" eb="165">
      <t>コンゴ</t>
    </rPh>
    <rPh sb="166" eb="169">
      <t>ゲスイドウ</t>
    </rPh>
    <rPh sb="169" eb="171">
      <t>セイビ</t>
    </rPh>
    <rPh sb="172" eb="174">
      <t>ヨテイ</t>
    </rPh>
    <rPh sb="176" eb="178">
      <t>クイキ</t>
    </rPh>
    <rPh sb="179" eb="181">
      <t>ガッペイ</t>
    </rPh>
    <rPh sb="181" eb="183">
      <t>ショリ</t>
    </rPh>
    <rPh sb="183" eb="188">
      <t>ジョウカソウクイキ</t>
    </rPh>
    <rPh sb="189" eb="191">
      <t>ミナオ</t>
    </rPh>
    <rPh sb="195" eb="197">
      <t>ジンコウ</t>
    </rPh>
    <rPh sb="197" eb="199">
      <t>ゲンショウ</t>
    </rPh>
    <rPh sb="200" eb="202">
      <t>セイビ</t>
    </rPh>
    <rPh sb="211" eb="213">
      <t>コウリョ</t>
    </rPh>
    <rPh sb="215" eb="217">
      <t>オスイ</t>
    </rPh>
    <rPh sb="217" eb="219">
      <t>ショリ</t>
    </rPh>
    <rPh sb="219" eb="221">
      <t>シセツ</t>
    </rPh>
    <rPh sb="221" eb="223">
      <t>セイビ</t>
    </rPh>
    <rPh sb="223" eb="225">
      <t>シュホウ</t>
    </rPh>
    <rPh sb="226" eb="229">
      <t>サイテキカ</t>
    </rPh>
    <rPh sb="230" eb="232">
      <t>ケントウ</t>
    </rPh>
    <phoneticPr fontId="16"/>
  </si>
  <si>
    <r>
      <t>　本市公共下水道事業は、集中的に下水道管渠の整備を実施した時期の企業債償還がピークを過ぎたばかりであることや、施設の利用開始から約45年が経過し、修繕が必要な箇所の増加など維持管理にも多くの費用が必要となっています。
　⑤経費回収率と⑥汚水処理原価は汚水処理に要する経費の算定方法変更（総務省通知に基づく経費控除の適用）により改善しましたが、未だ⑥汚水処理原価は類似団体や全国平均に比べ高い状況にあります。
　</t>
    </r>
    <r>
      <rPr>
        <sz val="12"/>
        <rFont val="ＭＳ ゴシック"/>
        <family val="3"/>
        <charset val="128"/>
      </rPr>
      <t>また、③流動比率が類似団体や全国平均より低い水準であり、支払能力を高めるための対応が必要です。</t>
    </r>
    <r>
      <rPr>
        <sz val="12"/>
        <color theme="1"/>
        <rFont val="ＭＳ ゴシック"/>
        <family val="3"/>
        <charset val="128"/>
      </rPr>
      <t xml:space="preserve">
　以上のように、厳しい経営状況ですが、下水道への接続促進による使用料の確保や、借り入れの原因となる建設改良費の抑制に努めています。</t>
    </r>
    <rPh sb="42" eb="43">
      <t>ス</t>
    </rPh>
    <rPh sb="64" eb="65">
      <t>ヤク</t>
    </rPh>
    <rPh sb="69" eb="71">
      <t>ケイカ</t>
    </rPh>
    <rPh sb="111" eb="113">
      <t>ケイヒ</t>
    </rPh>
    <rPh sb="113" eb="115">
      <t>カイシュウ</t>
    </rPh>
    <rPh sb="115" eb="116">
      <t>リツ</t>
    </rPh>
    <rPh sb="118" eb="120">
      <t>オスイ</t>
    </rPh>
    <rPh sb="120" eb="122">
      <t>ショリ</t>
    </rPh>
    <rPh sb="122" eb="124">
      <t>ゲンカ</t>
    </rPh>
    <rPh sb="174" eb="176">
      <t>オスイ</t>
    </rPh>
    <rPh sb="176" eb="178">
      <t>ショリ</t>
    </rPh>
    <rPh sb="178" eb="180">
      <t>ゲンカ</t>
    </rPh>
    <rPh sb="191" eb="192">
      <t>クラ</t>
    </rPh>
    <rPh sb="193" eb="194">
      <t>タカ</t>
    </rPh>
    <rPh sb="195" eb="197">
      <t>ジョウキョウ</t>
    </rPh>
    <rPh sb="225" eb="226">
      <t>ヒク</t>
    </rPh>
    <rPh sb="227" eb="229">
      <t>スイジュン</t>
    </rPh>
    <rPh sb="233" eb="235">
      <t>シハラ</t>
    </rPh>
    <rPh sb="235" eb="237">
      <t>ノウリョク</t>
    </rPh>
    <rPh sb="238" eb="239">
      <t>タカ</t>
    </rPh>
    <rPh sb="244" eb="246">
      <t>タイオウ</t>
    </rPh>
    <rPh sb="247" eb="249">
      <t>ヒツヨウ</t>
    </rPh>
    <rPh sb="272" eb="275">
      <t>ゲスイドウ</t>
    </rPh>
    <rPh sb="277" eb="279">
      <t>セツゾク</t>
    </rPh>
    <rPh sb="279" eb="281">
      <t>ソクシン</t>
    </rPh>
    <rPh sb="284" eb="287">
      <t>シヨウリョウ</t>
    </rPh>
    <rPh sb="288" eb="290">
      <t>カクホ</t>
    </rPh>
    <phoneticPr fontId="16"/>
  </si>
  <si>
    <t>　管路建設施工後、一般的な耐用年数といわれる50年が経過する施設が出てきており、老朽化に起因した事故や機能停止を防止するための対策（予防保全型の維持管理）として、長寿命化計画を策定し、平成27年度から老朽化対策工事に着手しました。
　類似団体や全国平均に比べ②管渠老朽化率が低いことから、③管渠改善率も低い状況ですが、今後耐用年数を迎える資産が増えていく見込みであり、計画的・効率的な更新が必要となってきています。</t>
    <rPh sb="5" eb="7">
      <t>セコウ</t>
    </rPh>
    <rPh sb="122" eb="124">
      <t>ゼンコク</t>
    </rPh>
    <rPh sb="177" eb="179">
      <t>ミコミ</t>
    </rPh>
    <rPh sb="184" eb="187">
      <t>ケイカクテキ</t>
    </rPh>
    <rPh sb="188" eb="191">
      <t>コウリツテキ</t>
    </rPh>
    <rPh sb="192" eb="194">
      <t>コウシン</t>
    </rPh>
    <rPh sb="195" eb="197">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</si>
</sst>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2"/>
      <color theme="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7" fillId="0" borderId="6"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0.05</c:v>
                </c:pt>
                <c:pt idx="4">
                  <c:v>0.05</c:v>
                </c:pt>
              </c:numCache>
            </c:numRef>
          </c:val>
          <c:extLst xmlns:c16r2="http://schemas.microsoft.com/office/drawing/2015/06/chart">
            <c:ext xmlns:c16="http://schemas.microsoft.com/office/drawing/2014/chart" uri="{C3380CC4-5D6E-409C-BE32-E72D297353CC}">
              <c16:uniqueId val="{00000000-E3F5-4DBA-B534-51B1863EE470}"/>
            </c:ext>
          </c:extLst>
        </c:ser>
        <c:dLbls>
          <c:showLegendKey val="0"/>
          <c:showVal val="0"/>
          <c:showCatName val="0"/>
          <c:showSerName val="0"/>
          <c:showPercent val="0"/>
          <c:showBubbleSize val="0"/>
        </c:dLbls>
        <c:gapWidth val="150"/>
        <c:axId val="50878336"/>
        <c:axId val="5088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0.28000000000000003</c:v>
                </c:pt>
                <c:pt idx="4">
                  <c:v>0.21</c:v>
                </c:pt>
              </c:numCache>
            </c:numRef>
          </c:val>
          <c:smooth val="0"/>
          <c:extLst xmlns:c16r2="http://schemas.microsoft.com/office/drawing/2015/06/chart">
            <c:ext xmlns:c16="http://schemas.microsoft.com/office/drawing/2014/chart" uri="{C3380CC4-5D6E-409C-BE32-E72D297353CC}">
              <c16:uniqueId val="{00000001-E3F5-4DBA-B534-51B1863EE470}"/>
            </c:ext>
          </c:extLst>
        </c:ser>
        <c:dLbls>
          <c:showLegendKey val="0"/>
          <c:showVal val="0"/>
          <c:showCatName val="0"/>
          <c:showSerName val="0"/>
          <c:showPercent val="0"/>
          <c:showBubbleSize val="0"/>
        </c:dLbls>
        <c:marker val="1"/>
        <c:smooth val="0"/>
        <c:axId val="50878336"/>
        <c:axId val="50888704"/>
      </c:lineChart>
      <c:dateAx>
        <c:axId val="50878336"/>
        <c:scaling>
          <c:orientation val="minMax"/>
        </c:scaling>
        <c:delete val="1"/>
        <c:axPos val="b"/>
        <c:numFmt formatCode="ge" sourceLinked="1"/>
        <c:majorTickMark val="none"/>
        <c:minorTickMark val="none"/>
        <c:tickLblPos val="none"/>
        <c:crossAx val="50888704"/>
        <c:crosses val="autoZero"/>
        <c:auto val="1"/>
        <c:lblOffset val="100"/>
        <c:baseTimeUnit val="years"/>
      </c:dateAx>
      <c:valAx>
        <c:axId val="5088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66.5</c:v>
                </c:pt>
                <c:pt idx="4">
                  <c:v>69.33</c:v>
                </c:pt>
              </c:numCache>
            </c:numRef>
          </c:val>
          <c:extLst xmlns:c16r2="http://schemas.microsoft.com/office/drawing/2015/06/chart">
            <c:ext xmlns:c16="http://schemas.microsoft.com/office/drawing/2014/chart" uri="{C3380CC4-5D6E-409C-BE32-E72D297353CC}">
              <c16:uniqueId val="{00000000-4055-4CD8-9437-67D5F3CE44D6}"/>
            </c:ext>
          </c:extLst>
        </c:ser>
        <c:dLbls>
          <c:showLegendKey val="0"/>
          <c:showVal val="0"/>
          <c:showCatName val="0"/>
          <c:showSerName val="0"/>
          <c:showPercent val="0"/>
          <c:showBubbleSize val="0"/>
        </c:dLbls>
        <c:gapWidth val="150"/>
        <c:axId val="34801536"/>
        <c:axId val="3480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67.040000000000006</c:v>
                </c:pt>
                <c:pt idx="4">
                  <c:v>66.34</c:v>
                </c:pt>
              </c:numCache>
            </c:numRef>
          </c:val>
          <c:smooth val="0"/>
          <c:extLst xmlns:c16r2="http://schemas.microsoft.com/office/drawing/2015/06/chart">
            <c:ext xmlns:c16="http://schemas.microsoft.com/office/drawing/2014/chart" uri="{C3380CC4-5D6E-409C-BE32-E72D297353CC}">
              <c16:uniqueId val="{00000001-4055-4CD8-9437-67D5F3CE44D6}"/>
            </c:ext>
          </c:extLst>
        </c:ser>
        <c:dLbls>
          <c:showLegendKey val="0"/>
          <c:showVal val="0"/>
          <c:showCatName val="0"/>
          <c:showSerName val="0"/>
          <c:showPercent val="0"/>
          <c:showBubbleSize val="0"/>
        </c:dLbls>
        <c:marker val="1"/>
        <c:smooth val="0"/>
        <c:axId val="34801536"/>
        <c:axId val="34807808"/>
      </c:lineChart>
      <c:dateAx>
        <c:axId val="34801536"/>
        <c:scaling>
          <c:orientation val="minMax"/>
        </c:scaling>
        <c:delete val="1"/>
        <c:axPos val="b"/>
        <c:numFmt formatCode="ge" sourceLinked="1"/>
        <c:majorTickMark val="none"/>
        <c:minorTickMark val="none"/>
        <c:tickLblPos val="none"/>
        <c:crossAx val="34807808"/>
        <c:crosses val="autoZero"/>
        <c:auto val="1"/>
        <c:lblOffset val="100"/>
        <c:baseTimeUnit val="years"/>
      </c:dateAx>
      <c:valAx>
        <c:axId val="3480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90.74</c:v>
                </c:pt>
                <c:pt idx="4">
                  <c:v>91.5</c:v>
                </c:pt>
              </c:numCache>
            </c:numRef>
          </c:val>
          <c:extLst xmlns:c16r2="http://schemas.microsoft.com/office/drawing/2015/06/chart">
            <c:ext xmlns:c16="http://schemas.microsoft.com/office/drawing/2014/chart" uri="{C3380CC4-5D6E-409C-BE32-E72D297353CC}">
              <c16:uniqueId val="{00000000-AC1A-496C-A3EF-9EDEA6E11F9C}"/>
            </c:ext>
          </c:extLst>
        </c:ser>
        <c:dLbls>
          <c:showLegendKey val="0"/>
          <c:showVal val="0"/>
          <c:showCatName val="0"/>
          <c:showSerName val="0"/>
          <c:showPercent val="0"/>
          <c:showBubbleSize val="0"/>
        </c:dLbls>
        <c:gapWidth val="150"/>
        <c:axId val="34859264"/>
        <c:axId val="3486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93.5</c:v>
                </c:pt>
                <c:pt idx="4">
                  <c:v>93.86</c:v>
                </c:pt>
              </c:numCache>
            </c:numRef>
          </c:val>
          <c:smooth val="0"/>
          <c:extLst xmlns:c16r2="http://schemas.microsoft.com/office/drawing/2015/06/chart">
            <c:ext xmlns:c16="http://schemas.microsoft.com/office/drawing/2014/chart" uri="{C3380CC4-5D6E-409C-BE32-E72D297353CC}">
              <c16:uniqueId val="{00000001-AC1A-496C-A3EF-9EDEA6E11F9C}"/>
            </c:ext>
          </c:extLst>
        </c:ser>
        <c:dLbls>
          <c:showLegendKey val="0"/>
          <c:showVal val="0"/>
          <c:showCatName val="0"/>
          <c:showSerName val="0"/>
          <c:showPercent val="0"/>
          <c:showBubbleSize val="0"/>
        </c:dLbls>
        <c:marker val="1"/>
        <c:smooth val="0"/>
        <c:axId val="34859264"/>
        <c:axId val="34861440"/>
      </c:lineChart>
      <c:dateAx>
        <c:axId val="34859264"/>
        <c:scaling>
          <c:orientation val="minMax"/>
        </c:scaling>
        <c:delete val="1"/>
        <c:axPos val="b"/>
        <c:numFmt formatCode="ge" sourceLinked="1"/>
        <c:majorTickMark val="none"/>
        <c:minorTickMark val="none"/>
        <c:tickLblPos val="none"/>
        <c:crossAx val="34861440"/>
        <c:crosses val="autoZero"/>
        <c:auto val="1"/>
        <c:lblOffset val="100"/>
        <c:baseTimeUnit val="years"/>
      </c:dateAx>
      <c:valAx>
        <c:axId val="3486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102.6</c:v>
                </c:pt>
                <c:pt idx="4">
                  <c:v>110.86</c:v>
                </c:pt>
              </c:numCache>
            </c:numRef>
          </c:val>
          <c:extLst xmlns:c16r2="http://schemas.microsoft.com/office/drawing/2015/06/chart">
            <c:ext xmlns:c16="http://schemas.microsoft.com/office/drawing/2014/chart" uri="{C3380CC4-5D6E-409C-BE32-E72D297353CC}">
              <c16:uniqueId val="{00000000-DF8C-429B-8F58-701D5F833707}"/>
            </c:ext>
          </c:extLst>
        </c:ser>
        <c:dLbls>
          <c:showLegendKey val="0"/>
          <c:showVal val="0"/>
          <c:showCatName val="0"/>
          <c:showSerName val="0"/>
          <c:showPercent val="0"/>
          <c:showBubbleSize val="0"/>
        </c:dLbls>
        <c:gapWidth val="150"/>
        <c:axId val="95046656"/>
        <c:axId val="3448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109.12</c:v>
                </c:pt>
                <c:pt idx="4">
                  <c:v>110.22</c:v>
                </c:pt>
              </c:numCache>
            </c:numRef>
          </c:val>
          <c:smooth val="0"/>
          <c:extLst xmlns:c16r2="http://schemas.microsoft.com/office/drawing/2015/06/chart">
            <c:ext xmlns:c16="http://schemas.microsoft.com/office/drawing/2014/chart" uri="{C3380CC4-5D6E-409C-BE32-E72D297353CC}">
              <c16:uniqueId val="{00000001-DF8C-429B-8F58-701D5F833707}"/>
            </c:ext>
          </c:extLst>
        </c:ser>
        <c:dLbls>
          <c:showLegendKey val="0"/>
          <c:showVal val="0"/>
          <c:showCatName val="0"/>
          <c:showSerName val="0"/>
          <c:showPercent val="0"/>
          <c:showBubbleSize val="0"/>
        </c:dLbls>
        <c:marker val="1"/>
        <c:smooth val="0"/>
        <c:axId val="95046656"/>
        <c:axId val="34480896"/>
      </c:lineChart>
      <c:dateAx>
        <c:axId val="95046656"/>
        <c:scaling>
          <c:orientation val="minMax"/>
        </c:scaling>
        <c:delete val="1"/>
        <c:axPos val="b"/>
        <c:numFmt formatCode="ge" sourceLinked="1"/>
        <c:majorTickMark val="none"/>
        <c:minorTickMark val="none"/>
        <c:tickLblPos val="none"/>
        <c:crossAx val="34480896"/>
        <c:crosses val="autoZero"/>
        <c:auto val="1"/>
        <c:lblOffset val="100"/>
        <c:baseTimeUnit val="years"/>
      </c:dateAx>
      <c:valAx>
        <c:axId val="344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4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3.21</c:v>
                </c:pt>
                <c:pt idx="4">
                  <c:v>6.35</c:v>
                </c:pt>
              </c:numCache>
            </c:numRef>
          </c:val>
          <c:extLst xmlns:c16r2="http://schemas.microsoft.com/office/drawing/2015/06/chart">
            <c:ext xmlns:c16="http://schemas.microsoft.com/office/drawing/2014/chart" uri="{C3380CC4-5D6E-409C-BE32-E72D297353CC}">
              <c16:uniqueId val="{00000000-2011-4906-BADA-9487C9DF89B4}"/>
            </c:ext>
          </c:extLst>
        </c:ser>
        <c:dLbls>
          <c:showLegendKey val="0"/>
          <c:showVal val="0"/>
          <c:showCatName val="0"/>
          <c:showSerName val="0"/>
          <c:showPercent val="0"/>
          <c:showBubbleSize val="0"/>
        </c:dLbls>
        <c:gapWidth val="150"/>
        <c:axId val="34519680"/>
        <c:axId val="3452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28.81</c:v>
                </c:pt>
                <c:pt idx="4">
                  <c:v>31.19</c:v>
                </c:pt>
              </c:numCache>
            </c:numRef>
          </c:val>
          <c:smooth val="0"/>
          <c:extLst xmlns:c16r2="http://schemas.microsoft.com/office/drawing/2015/06/chart">
            <c:ext xmlns:c16="http://schemas.microsoft.com/office/drawing/2014/chart" uri="{C3380CC4-5D6E-409C-BE32-E72D297353CC}">
              <c16:uniqueId val="{00000001-2011-4906-BADA-9487C9DF89B4}"/>
            </c:ext>
          </c:extLst>
        </c:ser>
        <c:dLbls>
          <c:showLegendKey val="0"/>
          <c:showVal val="0"/>
          <c:showCatName val="0"/>
          <c:showSerName val="0"/>
          <c:showPercent val="0"/>
          <c:showBubbleSize val="0"/>
        </c:dLbls>
        <c:marker val="1"/>
        <c:smooth val="0"/>
        <c:axId val="34519680"/>
        <c:axId val="34521856"/>
      </c:lineChart>
      <c:dateAx>
        <c:axId val="34519680"/>
        <c:scaling>
          <c:orientation val="minMax"/>
        </c:scaling>
        <c:delete val="1"/>
        <c:axPos val="b"/>
        <c:numFmt formatCode="ge" sourceLinked="1"/>
        <c:majorTickMark val="none"/>
        <c:minorTickMark val="none"/>
        <c:tickLblPos val="none"/>
        <c:crossAx val="34521856"/>
        <c:crosses val="autoZero"/>
        <c:auto val="1"/>
        <c:lblOffset val="100"/>
        <c:baseTimeUnit val="years"/>
      </c:dateAx>
      <c:valAx>
        <c:axId val="345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1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1.29</c:v>
                </c:pt>
                <c:pt idx="4">
                  <c:v>1.93</c:v>
                </c:pt>
              </c:numCache>
            </c:numRef>
          </c:val>
          <c:extLst xmlns:c16r2="http://schemas.microsoft.com/office/drawing/2015/06/chart">
            <c:ext xmlns:c16="http://schemas.microsoft.com/office/drawing/2014/chart" uri="{C3380CC4-5D6E-409C-BE32-E72D297353CC}">
              <c16:uniqueId val="{00000000-D514-442C-ACF0-87C83F75CD89}"/>
            </c:ext>
          </c:extLst>
        </c:ser>
        <c:dLbls>
          <c:showLegendKey val="0"/>
          <c:showVal val="0"/>
          <c:showCatName val="0"/>
          <c:showSerName val="0"/>
          <c:showPercent val="0"/>
          <c:showBubbleSize val="0"/>
        </c:dLbls>
        <c:gapWidth val="150"/>
        <c:axId val="34536448"/>
        <c:axId val="3490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3.84</c:v>
                </c:pt>
                <c:pt idx="4">
                  <c:v>4.3099999999999996</c:v>
                </c:pt>
              </c:numCache>
            </c:numRef>
          </c:val>
          <c:smooth val="0"/>
          <c:extLst xmlns:c16r2="http://schemas.microsoft.com/office/drawing/2015/06/chart">
            <c:ext xmlns:c16="http://schemas.microsoft.com/office/drawing/2014/chart" uri="{C3380CC4-5D6E-409C-BE32-E72D297353CC}">
              <c16:uniqueId val="{00000001-D514-442C-ACF0-87C83F75CD89}"/>
            </c:ext>
          </c:extLst>
        </c:ser>
        <c:dLbls>
          <c:showLegendKey val="0"/>
          <c:showVal val="0"/>
          <c:showCatName val="0"/>
          <c:showSerName val="0"/>
          <c:showPercent val="0"/>
          <c:showBubbleSize val="0"/>
        </c:dLbls>
        <c:marker val="1"/>
        <c:smooth val="0"/>
        <c:axId val="34536448"/>
        <c:axId val="34903168"/>
      </c:lineChart>
      <c:dateAx>
        <c:axId val="34536448"/>
        <c:scaling>
          <c:orientation val="minMax"/>
        </c:scaling>
        <c:delete val="1"/>
        <c:axPos val="b"/>
        <c:numFmt formatCode="ge" sourceLinked="1"/>
        <c:majorTickMark val="none"/>
        <c:minorTickMark val="none"/>
        <c:tickLblPos val="none"/>
        <c:crossAx val="34903168"/>
        <c:crosses val="autoZero"/>
        <c:auto val="1"/>
        <c:lblOffset val="100"/>
        <c:baseTimeUnit val="years"/>
      </c:dateAx>
      <c:valAx>
        <c:axId val="3490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F8A-4656-86AE-A1BA91AE426B}"/>
            </c:ext>
          </c:extLst>
        </c:ser>
        <c:dLbls>
          <c:showLegendKey val="0"/>
          <c:showVal val="0"/>
          <c:showCatName val="0"/>
          <c:showSerName val="0"/>
          <c:showPercent val="0"/>
          <c:showBubbleSize val="0"/>
        </c:dLbls>
        <c:gapWidth val="150"/>
        <c:axId val="34938880"/>
        <c:axId val="3494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3.8</c:v>
                </c:pt>
                <c:pt idx="4">
                  <c:v>3.21</c:v>
                </c:pt>
              </c:numCache>
            </c:numRef>
          </c:val>
          <c:smooth val="0"/>
          <c:extLst xmlns:c16r2="http://schemas.microsoft.com/office/drawing/2015/06/chart">
            <c:ext xmlns:c16="http://schemas.microsoft.com/office/drawing/2014/chart" uri="{C3380CC4-5D6E-409C-BE32-E72D297353CC}">
              <c16:uniqueId val="{00000001-BF8A-4656-86AE-A1BA91AE426B}"/>
            </c:ext>
          </c:extLst>
        </c:ser>
        <c:dLbls>
          <c:showLegendKey val="0"/>
          <c:showVal val="0"/>
          <c:showCatName val="0"/>
          <c:showSerName val="0"/>
          <c:showPercent val="0"/>
          <c:showBubbleSize val="0"/>
        </c:dLbls>
        <c:marker val="1"/>
        <c:smooth val="0"/>
        <c:axId val="34938880"/>
        <c:axId val="34940800"/>
      </c:lineChart>
      <c:dateAx>
        <c:axId val="34938880"/>
        <c:scaling>
          <c:orientation val="minMax"/>
        </c:scaling>
        <c:delete val="1"/>
        <c:axPos val="b"/>
        <c:numFmt formatCode="ge" sourceLinked="1"/>
        <c:majorTickMark val="none"/>
        <c:minorTickMark val="none"/>
        <c:tickLblPos val="none"/>
        <c:crossAx val="34940800"/>
        <c:crosses val="autoZero"/>
        <c:auto val="1"/>
        <c:lblOffset val="100"/>
        <c:baseTimeUnit val="years"/>
      </c:dateAx>
      <c:valAx>
        <c:axId val="349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26.24</c:v>
                </c:pt>
                <c:pt idx="4">
                  <c:v>28.73</c:v>
                </c:pt>
              </c:numCache>
            </c:numRef>
          </c:val>
          <c:extLst xmlns:c16r2="http://schemas.microsoft.com/office/drawing/2015/06/chart">
            <c:ext xmlns:c16="http://schemas.microsoft.com/office/drawing/2014/chart" uri="{C3380CC4-5D6E-409C-BE32-E72D297353CC}">
              <c16:uniqueId val="{00000000-5241-4BCD-AA55-97EC993F9B96}"/>
            </c:ext>
          </c:extLst>
        </c:ser>
        <c:dLbls>
          <c:showLegendKey val="0"/>
          <c:showVal val="0"/>
          <c:showCatName val="0"/>
          <c:showSerName val="0"/>
          <c:showPercent val="0"/>
          <c:showBubbleSize val="0"/>
        </c:dLbls>
        <c:gapWidth val="150"/>
        <c:axId val="34978048"/>
        <c:axId val="3498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49.96</c:v>
                </c:pt>
                <c:pt idx="4">
                  <c:v>58.04</c:v>
                </c:pt>
              </c:numCache>
            </c:numRef>
          </c:val>
          <c:smooth val="0"/>
          <c:extLst xmlns:c16r2="http://schemas.microsoft.com/office/drawing/2015/06/chart">
            <c:ext xmlns:c16="http://schemas.microsoft.com/office/drawing/2014/chart" uri="{C3380CC4-5D6E-409C-BE32-E72D297353CC}">
              <c16:uniqueId val="{00000001-5241-4BCD-AA55-97EC993F9B96}"/>
            </c:ext>
          </c:extLst>
        </c:ser>
        <c:dLbls>
          <c:showLegendKey val="0"/>
          <c:showVal val="0"/>
          <c:showCatName val="0"/>
          <c:showSerName val="0"/>
          <c:showPercent val="0"/>
          <c:showBubbleSize val="0"/>
        </c:dLbls>
        <c:marker val="1"/>
        <c:smooth val="0"/>
        <c:axId val="34978048"/>
        <c:axId val="34988416"/>
      </c:lineChart>
      <c:dateAx>
        <c:axId val="34978048"/>
        <c:scaling>
          <c:orientation val="minMax"/>
        </c:scaling>
        <c:delete val="1"/>
        <c:axPos val="b"/>
        <c:numFmt formatCode="ge" sourceLinked="1"/>
        <c:majorTickMark val="none"/>
        <c:minorTickMark val="none"/>
        <c:tickLblPos val="none"/>
        <c:crossAx val="34988416"/>
        <c:crosses val="autoZero"/>
        <c:auto val="1"/>
        <c:lblOffset val="100"/>
        <c:baseTimeUnit val="years"/>
      </c:dateAx>
      <c:valAx>
        <c:axId val="3498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7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989.56</c:v>
                </c:pt>
                <c:pt idx="4">
                  <c:v>1213.08</c:v>
                </c:pt>
              </c:numCache>
            </c:numRef>
          </c:val>
          <c:extLst xmlns:c16r2="http://schemas.microsoft.com/office/drawing/2015/06/chart">
            <c:ext xmlns:c16="http://schemas.microsoft.com/office/drawing/2014/chart" uri="{C3380CC4-5D6E-409C-BE32-E72D297353CC}">
              <c16:uniqueId val="{00000000-4BC9-4805-9016-C96524490D38}"/>
            </c:ext>
          </c:extLst>
        </c:ser>
        <c:dLbls>
          <c:showLegendKey val="0"/>
          <c:showVal val="0"/>
          <c:showCatName val="0"/>
          <c:showSerName val="0"/>
          <c:showPercent val="0"/>
          <c:showBubbleSize val="0"/>
        </c:dLbls>
        <c:gapWidth val="150"/>
        <c:axId val="34658944"/>
        <c:axId val="3466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970.35</c:v>
                </c:pt>
                <c:pt idx="4">
                  <c:v>917.29</c:v>
                </c:pt>
              </c:numCache>
            </c:numRef>
          </c:val>
          <c:smooth val="0"/>
          <c:extLst xmlns:c16r2="http://schemas.microsoft.com/office/drawing/2015/06/chart">
            <c:ext xmlns:c16="http://schemas.microsoft.com/office/drawing/2014/chart" uri="{C3380CC4-5D6E-409C-BE32-E72D297353CC}">
              <c16:uniqueId val="{00000001-4BC9-4805-9016-C96524490D38}"/>
            </c:ext>
          </c:extLst>
        </c:ser>
        <c:dLbls>
          <c:showLegendKey val="0"/>
          <c:showVal val="0"/>
          <c:showCatName val="0"/>
          <c:showSerName val="0"/>
          <c:showPercent val="0"/>
          <c:showBubbleSize val="0"/>
        </c:dLbls>
        <c:marker val="1"/>
        <c:smooth val="0"/>
        <c:axId val="34658944"/>
        <c:axId val="34661120"/>
      </c:lineChart>
      <c:dateAx>
        <c:axId val="34658944"/>
        <c:scaling>
          <c:orientation val="minMax"/>
        </c:scaling>
        <c:delete val="1"/>
        <c:axPos val="b"/>
        <c:numFmt formatCode="ge" sourceLinked="1"/>
        <c:majorTickMark val="none"/>
        <c:minorTickMark val="none"/>
        <c:tickLblPos val="none"/>
        <c:crossAx val="34661120"/>
        <c:crosses val="autoZero"/>
        <c:auto val="1"/>
        <c:lblOffset val="100"/>
        <c:baseTimeUnit val="years"/>
      </c:dateAx>
      <c:valAx>
        <c:axId val="3466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5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73.510000000000005</c:v>
                </c:pt>
                <c:pt idx="4">
                  <c:v>100</c:v>
                </c:pt>
              </c:numCache>
            </c:numRef>
          </c:val>
          <c:extLst xmlns:c16r2="http://schemas.microsoft.com/office/drawing/2015/06/chart">
            <c:ext xmlns:c16="http://schemas.microsoft.com/office/drawing/2014/chart" uri="{C3380CC4-5D6E-409C-BE32-E72D297353CC}">
              <c16:uniqueId val="{00000000-FC66-4377-A38C-6067F4B90D25}"/>
            </c:ext>
          </c:extLst>
        </c:ser>
        <c:dLbls>
          <c:showLegendKey val="0"/>
          <c:showVal val="0"/>
          <c:showCatName val="0"/>
          <c:showSerName val="0"/>
          <c:showPercent val="0"/>
          <c:showBubbleSize val="0"/>
        </c:dLbls>
        <c:gapWidth val="150"/>
        <c:axId val="34735232"/>
        <c:axId val="3473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99.26</c:v>
                </c:pt>
                <c:pt idx="4">
                  <c:v>99.67</c:v>
                </c:pt>
              </c:numCache>
            </c:numRef>
          </c:val>
          <c:smooth val="0"/>
          <c:extLst xmlns:c16r2="http://schemas.microsoft.com/office/drawing/2015/06/chart">
            <c:ext xmlns:c16="http://schemas.microsoft.com/office/drawing/2014/chart" uri="{C3380CC4-5D6E-409C-BE32-E72D297353CC}">
              <c16:uniqueId val="{00000001-FC66-4377-A38C-6067F4B90D25}"/>
            </c:ext>
          </c:extLst>
        </c:ser>
        <c:dLbls>
          <c:showLegendKey val="0"/>
          <c:showVal val="0"/>
          <c:showCatName val="0"/>
          <c:showSerName val="0"/>
          <c:showPercent val="0"/>
          <c:showBubbleSize val="0"/>
        </c:dLbls>
        <c:marker val="1"/>
        <c:smooth val="0"/>
        <c:axId val="34735232"/>
        <c:axId val="34737152"/>
      </c:lineChart>
      <c:dateAx>
        <c:axId val="34735232"/>
        <c:scaling>
          <c:orientation val="minMax"/>
        </c:scaling>
        <c:delete val="1"/>
        <c:axPos val="b"/>
        <c:numFmt formatCode="ge" sourceLinked="1"/>
        <c:majorTickMark val="none"/>
        <c:minorTickMark val="none"/>
        <c:tickLblPos val="none"/>
        <c:crossAx val="34737152"/>
        <c:crosses val="autoZero"/>
        <c:auto val="1"/>
        <c:lblOffset val="100"/>
        <c:baseTimeUnit val="years"/>
      </c:dateAx>
      <c:valAx>
        <c:axId val="3473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242.07</c:v>
                </c:pt>
                <c:pt idx="4">
                  <c:v>177.27</c:v>
                </c:pt>
              </c:numCache>
            </c:numRef>
          </c:val>
          <c:extLst xmlns:c16r2="http://schemas.microsoft.com/office/drawing/2015/06/chart">
            <c:ext xmlns:c16="http://schemas.microsoft.com/office/drawing/2014/chart" uri="{C3380CC4-5D6E-409C-BE32-E72D297353CC}">
              <c16:uniqueId val="{00000000-C6AC-4216-AB80-0C325B6B20E2}"/>
            </c:ext>
          </c:extLst>
        </c:ser>
        <c:dLbls>
          <c:showLegendKey val="0"/>
          <c:showVal val="0"/>
          <c:showCatName val="0"/>
          <c:showSerName val="0"/>
          <c:showPercent val="0"/>
          <c:showBubbleSize val="0"/>
        </c:dLbls>
        <c:gapWidth val="150"/>
        <c:axId val="34768384"/>
        <c:axId val="3477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159.53</c:v>
                </c:pt>
                <c:pt idx="4">
                  <c:v>159.6</c:v>
                </c:pt>
              </c:numCache>
            </c:numRef>
          </c:val>
          <c:smooth val="0"/>
          <c:extLst xmlns:c16r2="http://schemas.microsoft.com/office/drawing/2015/06/chart">
            <c:ext xmlns:c16="http://schemas.microsoft.com/office/drawing/2014/chart" uri="{C3380CC4-5D6E-409C-BE32-E72D297353CC}">
              <c16:uniqueId val="{00000001-C6AC-4216-AB80-0C325B6B20E2}"/>
            </c:ext>
          </c:extLst>
        </c:ser>
        <c:dLbls>
          <c:showLegendKey val="0"/>
          <c:showVal val="0"/>
          <c:showCatName val="0"/>
          <c:showSerName val="0"/>
          <c:showPercent val="0"/>
          <c:showBubbleSize val="0"/>
        </c:dLbls>
        <c:marker val="1"/>
        <c:smooth val="0"/>
        <c:axId val="34768384"/>
        <c:axId val="34770304"/>
      </c:lineChart>
      <c:dateAx>
        <c:axId val="34768384"/>
        <c:scaling>
          <c:orientation val="minMax"/>
        </c:scaling>
        <c:delete val="1"/>
        <c:axPos val="b"/>
        <c:numFmt formatCode="ge" sourceLinked="1"/>
        <c:majorTickMark val="none"/>
        <c:minorTickMark val="none"/>
        <c:tickLblPos val="none"/>
        <c:crossAx val="34770304"/>
        <c:crosses val="autoZero"/>
        <c:auto val="1"/>
        <c:lblOffset val="100"/>
        <c:baseTimeUnit val="years"/>
      </c:dateAx>
      <c:valAx>
        <c:axId val="3477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6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90"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福島県　福島市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Ad</v>
      </c>
      <c r="X8" s="48"/>
      <c r="Y8" s="48"/>
      <c r="Z8" s="48"/>
      <c r="AA8" s="48"/>
      <c r="AB8" s="48"/>
      <c r="AC8" s="48"/>
      <c r="AD8" s="49" t="str">
        <f>データ!$M$6</f>
        <v>非設置</v>
      </c>
      <c r="AE8" s="49"/>
      <c r="AF8" s="49"/>
      <c r="AG8" s="49"/>
      <c r="AH8" s="49"/>
      <c r="AI8" s="49"/>
      <c r="AJ8" s="49"/>
      <c r="AK8" s="3"/>
      <c r="AL8" s="50">
        <f>データ!S6</f>
        <v>281458</v>
      </c>
      <c r="AM8" s="50"/>
      <c r="AN8" s="50"/>
      <c r="AO8" s="50"/>
      <c r="AP8" s="50"/>
      <c r="AQ8" s="50"/>
      <c r="AR8" s="50"/>
      <c r="AS8" s="50"/>
      <c r="AT8" s="45">
        <f>データ!T6</f>
        <v>767.72</v>
      </c>
      <c r="AU8" s="45"/>
      <c r="AV8" s="45"/>
      <c r="AW8" s="45"/>
      <c r="AX8" s="45"/>
      <c r="AY8" s="45"/>
      <c r="AZ8" s="45"/>
      <c r="BA8" s="45"/>
      <c r="BB8" s="45">
        <f>データ!U6</f>
        <v>366.62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f>データ!O6</f>
        <v>57.51</v>
      </c>
      <c r="J10" s="45"/>
      <c r="K10" s="45"/>
      <c r="L10" s="45"/>
      <c r="M10" s="45"/>
      <c r="N10" s="45"/>
      <c r="O10" s="45"/>
      <c r="P10" s="45">
        <f>データ!P6</f>
        <v>65.63</v>
      </c>
      <c r="Q10" s="45"/>
      <c r="R10" s="45"/>
      <c r="S10" s="45"/>
      <c r="T10" s="45"/>
      <c r="U10" s="45"/>
      <c r="V10" s="45"/>
      <c r="W10" s="45">
        <f>データ!Q6</f>
        <v>90.04</v>
      </c>
      <c r="X10" s="45"/>
      <c r="Y10" s="45"/>
      <c r="Z10" s="45"/>
      <c r="AA10" s="45"/>
      <c r="AB10" s="45"/>
      <c r="AC10" s="45"/>
      <c r="AD10" s="50">
        <f>データ!R6</f>
        <v>2808</v>
      </c>
      <c r="AE10" s="50"/>
      <c r="AF10" s="50"/>
      <c r="AG10" s="50"/>
      <c r="AH10" s="50"/>
      <c r="AI10" s="50"/>
      <c r="AJ10" s="50"/>
      <c r="AK10" s="2"/>
      <c r="AL10" s="50">
        <f>データ!V6</f>
        <v>183752</v>
      </c>
      <c r="AM10" s="50"/>
      <c r="AN10" s="50"/>
      <c r="AO10" s="50"/>
      <c r="AP10" s="50"/>
      <c r="AQ10" s="50"/>
      <c r="AR10" s="50"/>
      <c r="AS10" s="50"/>
      <c r="AT10" s="45">
        <f>データ!W6</f>
        <v>38.65</v>
      </c>
      <c r="AU10" s="45"/>
      <c r="AV10" s="45"/>
      <c r="AW10" s="45"/>
      <c r="AX10" s="45"/>
      <c r="AY10" s="45"/>
      <c r="AZ10" s="45"/>
      <c r="BA10" s="45"/>
      <c r="BB10" s="45">
        <f>データ!X6</f>
        <v>4754.26</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119</v>
      </c>
      <c r="BM66" s="70"/>
      <c r="BN66" s="70"/>
      <c r="BO66" s="70"/>
      <c r="BP66" s="70"/>
      <c r="BQ66" s="70"/>
      <c r="BR66" s="70"/>
      <c r="BS66" s="70"/>
      <c r="BT66" s="70"/>
      <c r="BU66" s="70"/>
      <c r="BV66" s="70"/>
      <c r="BW66" s="70"/>
      <c r="BX66" s="70"/>
      <c r="BY66" s="70"/>
      <c r="BZ66" s="7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he5OLSh3VspA2SqYYarWjbuVVp2WoKH0wJRDpMayKWwPdLCuBDP81wmDFWTF3ngQ6j+iEYeOHRBjh4NEr+p09A==" saltValue="yzBBiPylUZteuj+5aN1Hd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c r="A6" s="28" t="s">
        <v>106</v>
      </c>
      <c r="B6" s="33">
        <f>B7</f>
        <v>2017</v>
      </c>
      <c r="C6" s="33">
        <f t="shared" ref="C6:X6" si="3">C7</f>
        <v>72010</v>
      </c>
      <c r="D6" s="33">
        <f t="shared" si="3"/>
        <v>46</v>
      </c>
      <c r="E6" s="33">
        <f t="shared" si="3"/>
        <v>17</v>
      </c>
      <c r="F6" s="33">
        <f t="shared" si="3"/>
        <v>1</v>
      </c>
      <c r="G6" s="33">
        <f t="shared" si="3"/>
        <v>0</v>
      </c>
      <c r="H6" s="33" t="str">
        <f t="shared" si="3"/>
        <v>福島県　福島市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57.51</v>
      </c>
      <c r="P6" s="34">
        <f t="shared" si="3"/>
        <v>65.63</v>
      </c>
      <c r="Q6" s="34">
        <f t="shared" si="3"/>
        <v>90.04</v>
      </c>
      <c r="R6" s="34">
        <f t="shared" si="3"/>
        <v>2808</v>
      </c>
      <c r="S6" s="34">
        <f t="shared" si="3"/>
        <v>281458</v>
      </c>
      <c r="T6" s="34">
        <f t="shared" si="3"/>
        <v>767.72</v>
      </c>
      <c r="U6" s="34">
        <f t="shared" si="3"/>
        <v>366.62</v>
      </c>
      <c r="V6" s="34">
        <f t="shared" si="3"/>
        <v>183752</v>
      </c>
      <c r="W6" s="34">
        <f t="shared" si="3"/>
        <v>38.65</v>
      </c>
      <c r="X6" s="34">
        <f t="shared" si="3"/>
        <v>4754.26</v>
      </c>
      <c r="Y6" s="35" t="str">
        <f>IF(Y7="",NA(),Y7)</f>
        <v>-</v>
      </c>
      <c r="Z6" s="35" t="str">
        <f t="shared" ref="Z6:AH6" si="4">IF(Z7="",NA(),Z7)</f>
        <v>-</v>
      </c>
      <c r="AA6" s="35" t="str">
        <f t="shared" si="4"/>
        <v>-</v>
      </c>
      <c r="AB6" s="35">
        <f t="shared" si="4"/>
        <v>102.6</v>
      </c>
      <c r="AC6" s="35">
        <f t="shared" si="4"/>
        <v>110.86</v>
      </c>
      <c r="AD6" s="35" t="str">
        <f t="shared" si="4"/>
        <v>-</v>
      </c>
      <c r="AE6" s="35" t="str">
        <f t="shared" si="4"/>
        <v>-</v>
      </c>
      <c r="AF6" s="35" t="str">
        <f t="shared" si="4"/>
        <v>-</v>
      </c>
      <c r="AG6" s="35">
        <f t="shared" si="4"/>
        <v>109.12</v>
      </c>
      <c r="AH6" s="35">
        <f t="shared" si="4"/>
        <v>110.22</v>
      </c>
      <c r="AI6" s="34" t="str">
        <f>IF(AI7="","",IF(AI7="-","【-】","【"&amp;SUBSTITUTE(TEXT(AI7,"#,##0.00"),"-","△")&amp;"】"))</f>
        <v>【108.80】</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3.8</v>
      </c>
      <c r="AS6" s="35">
        <f t="shared" si="5"/>
        <v>3.21</v>
      </c>
      <c r="AT6" s="34" t="str">
        <f>IF(AT7="","",IF(AT7="-","【-】","【"&amp;SUBSTITUTE(TEXT(AT7,"#,##0.00"),"-","△")&amp;"】"))</f>
        <v>【4.27】</v>
      </c>
      <c r="AU6" s="35" t="str">
        <f>IF(AU7="",NA(),AU7)</f>
        <v>-</v>
      </c>
      <c r="AV6" s="35" t="str">
        <f t="shared" ref="AV6:BD6" si="6">IF(AV7="",NA(),AV7)</f>
        <v>-</v>
      </c>
      <c r="AW6" s="35" t="str">
        <f t="shared" si="6"/>
        <v>-</v>
      </c>
      <c r="AX6" s="35">
        <f t="shared" si="6"/>
        <v>26.24</v>
      </c>
      <c r="AY6" s="35">
        <f t="shared" si="6"/>
        <v>28.73</v>
      </c>
      <c r="AZ6" s="35" t="str">
        <f t="shared" si="6"/>
        <v>-</v>
      </c>
      <c r="BA6" s="35" t="str">
        <f t="shared" si="6"/>
        <v>-</v>
      </c>
      <c r="BB6" s="35" t="str">
        <f t="shared" si="6"/>
        <v>-</v>
      </c>
      <c r="BC6" s="35">
        <f t="shared" si="6"/>
        <v>49.96</v>
      </c>
      <c r="BD6" s="35">
        <f t="shared" si="6"/>
        <v>58.04</v>
      </c>
      <c r="BE6" s="34" t="str">
        <f>IF(BE7="","",IF(BE7="-","【-】","【"&amp;SUBSTITUTE(TEXT(BE7,"#,##0.00"),"-","△")&amp;"】"))</f>
        <v>【66.41】</v>
      </c>
      <c r="BF6" s="35" t="str">
        <f>IF(BF7="",NA(),BF7)</f>
        <v>-</v>
      </c>
      <c r="BG6" s="35" t="str">
        <f t="shared" ref="BG6:BO6" si="7">IF(BG7="",NA(),BG7)</f>
        <v>-</v>
      </c>
      <c r="BH6" s="35" t="str">
        <f t="shared" si="7"/>
        <v>-</v>
      </c>
      <c r="BI6" s="35">
        <f t="shared" si="7"/>
        <v>989.56</v>
      </c>
      <c r="BJ6" s="35">
        <f t="shared" si="7"/>
        <v>1213.08</v>
      </c>
      <c r="BK6" s="35" t="str">
        <f t="shared" si="7"/>
        <v>-</v>
      </c>
      <c r="BL6" s="35" t="str">
        <f t="shared" si="7"/>
        <v>-</v>
      </c>
      <c r="BM6" s="35" t="str">
        <f t="shared" si="7"/>
        <v>-</v>
      </c>
      <c r="BN6" s="35">
        <f t="shared" si="7"/>
        <v>970.35</v>
      </c>
      <c r="BO6" s="35">
        <f t="shared" si="7"/>
        <v>917.29</v>
      </c>
      <c r="BP6" s="34" t="str">
        <f>IF(BP7="","",IF(BP7="-","【-】","【"&amp;SUBSTITUTE(TEXT(BP7,"#,##0.00"),"-","△")&amp;"】"))</f>
        <v>【707.33】</v>
      </c>
      <c r="BQ6" s="35" t="str">
        <f>IF(BQ7="",NA(),BQ7)</f>
        <v>-</v>
      </c>
      <c r="BR6" s="35" t="str">
        <f t="shared" ref="BR6:BZ6" si="8">IF(BR7="",NA(),BR7)</f>
        <v>-</v>
      </c>
      <c r="BS6" s="35" t="str">
        <f t="shared" si="8"/>
        <v>-</v>
      </c>
      <c r="BT6" s="35">
        <f t="shared" si="8"/>
        <v>73.510000000000005</v>
      </c>
      <c r="BU6" s="35">
        <f t="shared" si="8"/>
        <v>100</v>
      </c>
      <c r="BV6" s="35" t="str">
        <f t="shared" si="8"/>
        <v>-</v>
      </c>
      <c r="BW6" s="35" t="str">
        <f t="shared" si="8"/>
        <v>-</v>
      </c>
      <c r="BX6" s="35" t="str">
        <f t="shared" si="8"/>
        <v>-</v>
      </c>
      <c r="BY6" s="35">
        <f t="shared" si="8"/>
        <v>99.26</v>
      </c>
      <c r="BZ6" s="35">
        <f t="shared" si="8"/>
        <v>99.67</v>
      </c>
      <c r="CA6" s="34" t="str">
        <f>IF(CA7="","",IF(CA7="-","【-】","【"&amp;SUBSTITUTE(TEXT(CA7,"#,##0.00"),"-","△")&amp;"】"))</f>
        <v>【101.26】</v>
      </c>
      <c r="CB6" s="35" t="str">
        <f>IF(CB7="",NA(),CB7)</f>
        <v>-</v>
      </c>
      <c r="CC6" s="35" t="str">
        <f t="shared" ref="CC6:CK6" si="9">IF(CC7="",NA(),CC7)</f>
        <v>-</v>
      </c>
      <c r="CD6" s="35" t="str">
        <f t="shared" si="9"/>
        <v>-</v>
      </c>
      <c r="CE6" s="35">
        <f t="shared" si="9"/>
        <v>242.07</v>
      </c>
      <c r="CF6" s="35">
        <f t="shared" si="9"/>
        <v>177.27</v>
      </c>
      <c r="CG6" s="35" t="str">
        <f t="shared" si="9"/>
        <v>-</v>
      </c>
      <c r="CH6" s="35" t="str">
        <f t="shared" si="9"/>
        <v>-</v>
      </c>
      <c r="CI6" s="35" t="str">
        <f t="shared" si="9"/>
        <v>-</v>
      </c>
      <c r="CJ6" s="35">
        <f t="shared" si="9"/>
        <v>159.53</v>
      </c>
      <c r="CK6" s="35">
        <f t="shared" si="9"/>
        <v>159.6</v>
      </c>
      <c r="CL6" s="34" t="str">
        <f>IF(CL7="","",IF(CL7="-","【-】","【"&amp;SUBSTITUTE(TEXT(CL7,"#,##0.00"),"-","△")&amp;"】"))</f>
        <v>【136.39】</v>
      </c>
      <c r="CM6" s="35" t="str">
        <f>IF(CM7="",NA(),CM7)</f>
        <v>-</v>
      </c>
      <c r="CN6" s="35" t="str">
        <f t="shared" ref="CN6:CV6" si="10">IF(CN7="",NA(),CN7)</f>
        <v>-</v>
      </c>
      <c r="CO6" s="35" t="str">
        <f t="shared" si="10"/>
        <v>-</v>
      </c>
      <c r="CP6" s="35">
        <f t="shared" si="10"/>
        <v>66.5</v>
      </c>
      <c r="CQ6" s="35">
        <f t="shared" si="10"/>
        <v>69.33</v>
      </c>
      <c r="CR6" s="35" t="str">
        <f t="shared" si="10"/>
        <v>-</v>
      </c>
      <c r="CS6" s="35" t="str">
        <f t="shared" si="10"/>
        <v>-</v>
      </c>
      <c r="CT6" s="35" t="str">
        <f t="shared" si="10"/>
        <v>-</v>
      </c>
      <c r="CU6" s="35">
        <f t="shared" si="10"/>
        <v>67.040000000000006</v>
      </c>
      <c r="CV6" s="35">
        <f t="shared" si="10"/>
        <v>66.34</v>
      </c>
      <c r="CW6" s="34" t="str">
        <f>IF(CW7="","",IF(CW7="-","【-】","【"&amp;SUBSTITUTE(TEXT(CW7,"#,##0.00"),"-","△")&amp;"】"))</f>
        <v>【60.13】</v>
      </c>
      <c r="CX6" s="35" t="str">
        <f>IF(CX7="",NA(),CX7)</f>
        <v>-</v>
      </c>
      <c r="CY6" s="35" t="str">
        <f t="shared" ref="CY6:DG6" si="11">IF(CY7="",NA(),CY7)</f>
        <v>-</v>
      </c>
      <c r="CZ6" s="35" t="str">
        <f t="shared" si="11"/>
        <v>-</v>
      </c>
      <c r="DA6" s="35">
        <f t="shared" si="11"/>
        <v>90.74</v>
      </c>
      <c r="DB6" s="35">
        <f t="shared" si="11"/>
        <v>91.5</v>
      </c>
      <c r="DC6" s="35" t="str">
        <f t="shared" si="11"/>
        <v>-</v>
      </c>
      <c r="DD6" s="35" t="str">
        <f t="shared" si="11"/>
        <v>-</v>
      </c>
      <c r="DE6" s="35" t="str">
        <f t="shared" si="11"/>
        <v>-</v>
      </c>
      <c r="DF6" s="35">
        <f t="shared" si="11"/>
        <v>93.5</v>
      </c>
      <c r="DG6" s="35">
        <f t="shared" si="11"/>
        <v>93.86</v>
      </c>
      <c r="DH6" s="34" t="str">
        <f>IF(DH7="","",IF(DH7="-","【-】","【"&amp;SUBSTITUTE(TEXT(DH7,"#,##0.00"),"-","△")&amp;"】"))</f>
        <v>【95.06】</v>
      </c>
      <c r="DI6" s="35" t="str">
        <f>IF(DI7="",NA(),DI7)</f>
        <v>-</v>
      </c>
      <c r="DJ6" s="35" t="str">
        <f t="shared" ref="DJ6:DR6" si="12">IF(DJ7="",NA(),DJ7)</f>
        <v>-</v>
      </c>
      <c r="DK6" s="35" t="str">
        <f t="shared" si="12"/>
        <v>-</v>
      </c>
      <c r="DL6" s="35">
        <f t="shared" si="12"/>
        <v>3.21</v>
      </c>
      <c r="DM6" s="35">
        <f t="shared" si="12"/>
        <v>6.35</v>
      </c>
      <c r="DN6" s="35" t="str">
        <f t="shared" si="12"/>
        <v>-</v>
      </c>
      <c r="DO6" s="35" t="str">
        <f t="shared" si="12"/>
        <v>-</v>
      </c>
      <c r="DP6" s="35" t="str">
        <f t="shared" si="12"/>
        <v>-</v>
      </c>
      <c r="DQ6" s="35">
        <f t="shared" si="12"/>
        <v>28.81</v>
      </c>
      <c r="DR6" s="35">
        <f t="shared" si="12"/>
        <v>31.19</v>
      </c>
      <c r="DS6" s="34" t="str">
        <f>IF(DS7="","",IF(DS7="-","【-】","【"&amp;SUBSTITUTE(TEXT(DS7,"#,##0.00"),"-","△")&amp;"】"))</f>
        <v>【38.13】</v>
      </c>
      <c r="DT6" s="35" t="str">
        <f>IF(DT7="",NA(),DT7)</f>
        <v>-</v>
      </c>
      <c r="DU6" s="35" t="str">
        <f t="shared" ref="DU6:EC6" si="13">IF(DU7="",NA(),DU7)</f>
        <v>-</v>
      </c>
      <c r="DV6" s="35" t="str">
        <f t="shared" si="13"/>
        <v>-</v>
      </c>
      <c r="DW6" s="35">
        <f t="shared" si="13"/>
        <v>1.29</v>
      </c>
      <c r="DX6" s="35">
        <f t="shared" si="13"/>
        <v>1.93</v>
      </c>
      <c r="DY6" s="35" t="str">
        <f t="shared" si="13"/>
        <v>-</v>
      </c>
      <c r="DZ6" s="35" t="str">
        <f t="shared" si="13"/>
        <v>-</v>
      </c>
      <c r="EA6" s="35" t="str">
        <f t="shared" si="13"/>
        <v>-</v>
      </c>
      <c r="EB6" s="35">
        <f t="shared" si="13"/>
        <v>3.84</v>
      </c>
      <c r="EC6" s="35">
        <f t="shared" si="13"/>
        <v>4.3099999999999996</v>
      </c>
      <c r="ED6" s="34" t="str">
        <f>IF(ED7="","",IF(ED7="-","【-】","【"&amp;SUBSTITUTE(TEXT(ED7,"#,##0.00"),"-","△")&amp;"】"))</f>
        <v>【5.37】</v>
      </c>
      <c r="EE6" s="35" t="str">
        <f>IF(EE7="",NA(),EE7)</f>
        <v>-</v>
      </c>
      <c r="EF6" s="35" t="str">
        <f t="shared" ref="EF6:EN6" si="14">IF(EF7="",NA(),EF7)</f>
        <v>-</v>
      </c>
      <c r="EG6" s="35" t="str">
        <f t="shared" si="14"/>
        <v>-</v>
      </c>
      <c r="EH6" s="35">
        <f t="shared" si="14"/>
        <v>0.05</v>
      </c>
      <c r="EI6" s="35">
        <f t="shared" si="14"/>
        <v>0.05</v>
      </c>
      <c r="EJ6" s="35" t="str">
        <f t="shared" si="14"/>
        <v>-</v>
      </c>
      <c r="EK6" s="35" t="str">
        <f t="shared" si="14"/>
        <v>-</v>
      </c>
      <c r="EL6" s="35" t="str">
        <f t="shared" si="14"/>
        <v>-</v>
      </c>
      <c r="EM6" s="35">
        <f t="shared" si="14"/>
        <v>0.28000000000000003</v>
      </c>
      <c r="EN6" s="35">
        <f t="shared" si="14"/>
        <v>0.21</v>
      </c>
      <c r="EO6" s="34" t="str">
        <f>IF(EO7="","",IF(EO7="-","【-】","【"&amp;SUBSTITUTE(TEXT(EO7,"#,##0.00"),"-","△")&amp;"】"))</f>
        <v>【0.23】</v>
      </c>
    </row>
    <row r="7" spans="1:148" s="36" customFormat="1">
      <c r="A7" s="28"/>
      <c r="B7" s="37">
        <v>2017</v>
      </c>
      <c r="C7" s="37">
        <v>72010</v>
      </c>
      <c r="D7" s="37">
        <v>46</v>
      </c>
      <c r="E7" s="37">
        <v>17</v>
      </c>
      <c r="F7" s="37">
        <v>1</v>
      </c>
      <c r="G7" s="37">
        <v>0</v>
      </c>
      <c r="H7" s="37" t="s">
        <v>107</v>
      </c>
      <c r="I7" s="37" t="s">
        <v>108</v>
      </c>
      <c r="J7" s="37" t="s">
        <v>109</v>
      </c>
      <c r="K7" s="37" t="s">
        <v>110</v>
      </c>
      <c r="L7" s="37" t="s">
        <v>111</v>
      </c>
      <c r="M7" s="37" t="s">
        <v>112</v>
      </c>
      <c r="N7" s="38" t="s">
        <v>113</v>
      </c>
      <c r="O7" s="38">
        <v>57.51</v>
      </c>
      <c r="P7" s="38">
        <v>65.63</v>
      </c>
      <c r="Q7" s="38">
        <v>90.04</v>
      </c>
      <c r="R7" s="38">
        <v>2808</v>
      </c>
      <c r="S7" s="38">
        <v>281458</v>
      </c>
      <c r="T7" s="38">
        <v>767.72</v>
      </c>
      <c r="U7" s="38">
        <v>366.62</v>
      </c>
      <c r="V7" s="38">
        <v>183752</v>
      </c>
      <c r="W7" s="38">
        <v>38.65</v>
      </c>
      <c r="X7" s="38">
        <v>4754.26</v>
      </c>
      <c r="Y7" s="38" t="s">
        <v>113</v>
      </c>
      <c r="Z7" s="38" t="s">
        <v>113</v>
      </c>
      <c r="AA7" s="38" t="s">
        <v>113</v>
      </c>
      <c r="AB7" s="38">
        <v>102.6</v>
      </c>
      <c r="AC7" s="38">
        <v>110.86</v>
      </c>
      <c r="AD7" s="38" t="s">
        <v>113</v>
      </c>
      <c r="AE7" s="38" t="s">
        <v>113</v>
      </c>
      <c r="AF7" s="38" t="s">
        <v>113</v>
      </c>
      <c r="AG7" s="38">
        <v>109.12</v>
      </c>
      <c r="AH7" s="38">
        <v>110.22</v>
      </c>
      <c r="AI7" s="38">
        <v>108.8</v>
      </c>
      <c r="AJ7" s="38" t="s">
        <v>113</v>
      </c>
      <c r="AK7" s="38" t="s">
        <v>113</v>
      </c>
      <c r="AL7" s="38" t="s">
        <v>113</v>
      </c>
      <c r="AM7" s="38">
        <v>0</v>
      </c>
      <c r="AN7" s="38">
        <v>0</v>
      </c>
      <c r="AO7" s="38" t="s">
        <v>113</v>
      </c>
      <c r="AP7" s="38" t="s">
        <v>113</v>
      </c>
      <c r="AQ7" s="38" t="s">
        <v>113</v>
      </c>
      <c r="AR7" s="38">
        <v>3.8</v>
      </c>
      <c r="AS7" s="38">
        <v>3.21</v>
      </c>
      <c r="AT7" s="38">
        <v>4.2699999999999996</v>
      </c>
      <c r="AU7" s="38" t="s">
        <v>113</v>
      </c>
      <c r="AV7" s="38" t="s">
        <v>113</v>
      </c>
      <c r="AW7" s="38" t="s">
        <v>113</v>
      </c>
      <c r="AX7" s="38">
        <v>26.24</v>
      </c>
      <c r="AY7" s="38">
        <v>28.73</v>
      </c>
      <c r="AZ7" s="38" t="s">
        <v>113</v>
      </c>
      <c r="BA7" s="38" t="s">
        <v>113</v>
      </c>
      <c r="BB7" s="38" t="s">
        <v>113</v>
      </c>
      <c r="BC7" s="38">
        <v>49.96</v>
      </c>
      <c r="BD7" s="38">
        <v>58.04</v>
      </c>
      <c r="BE7" s="38">
        <v>66.41</v>
      </c>
      <c r="BF7" s="38" t="s">
        <v>113</v>
      </c>
      <c r="BG7" s="38" t="s">
        <v>113</v>
      </c>
      <c r="BH7" s="38" t="s">
        <v>113</v>
      </c>
      <c r="BI7" s="38">
        <v>989.56</v>
      </c>
      <c r="BJ7" s="38">
        <v>1213.08</v>
      </c>
      <c r="BK7" s="38" t="s">
        <v>113</v>
      </c>
      <c r="BL7" s="38" t="s">
        <v>113</v>
      </c>
      <c r="BM7" s="38" t="s">
        <v>113</v>
      </c>
      <c r="BN7" s="38">
        <v>970.35</v>
      </c>
      <c r="BO7" s="38">
        <v>917.29</v>
      </c>
      <c r="BP7" s="38">
        <v>707.33</v>
      </c>
      <c r="BQ7" s="38" t="s">
        <v>113</v>
      </c>
      <c r="BR7" s="38" t="s">
        <v>113</v>
      </c>
      <c r="BS7" s="38" t="s">
        <v>113</v>
      </c>
      <c r="BT7" s="38">
        <v>73.510000000000005</v>
      </c>
      <c r="BU7" s="38">
        <v>100</v>
      </c>
      <c r="BV7" s="38" t="s">
        <v>113</v>
      </c>
      <c r="BW7" s="38" t="s">
        <v>113</v>
      </c>
      <c r="BX7" s="38" t="s">
        <v>113</v>
      </c>
      <c r="BY7" s="38">
        <v>99.26</v>
      </c>
      <c r="BZ7" s="38">
        <v>99.67</v>
      </c>
      <c r="CA7" s="38">
        <v>101.26</v>
      </c>
      <c r="CB7" s="38" t="s">
        <v>113</v>
      </c>
      <c r="CC7" s="38" t="s">
        <v>113</v>
      </c>
      <c r="CD7" s="38" t="s">
        <v>113</v>
      </c>
      <c r="CE7" s="38">
        <v>242.07</v>
      </c>
      <c r="CF7" s="38">
        <v>177.27</v>
      </c>
      <c r="CG7" s="38" t="s">
        <v>113</v>
      </c>
      <c r="CH7" s="38" t="s">
        <v>113</v>
      </c>
      <c r="CI7" s="38" t="s">
        <v>113</v>
      </c>
      <c r="CJ7" s="38">
        <v>159.53</v>
      </c>
      <c r="CK7" s="38">
        <v>159.6</v>
      </c>
      <c r="CL7" s="38">
        <v>136.38999999999999</v>
      </c>
      <c r="CM7" s="38" t="s">
        <v>113</v>
      </c>
      <c r="CN7" s="38" t="s">
        <v>113</v>
      </c>
      <c r="CO7" s="38" t="s">
        <v>113</v>
      </c>
      <c r="CP7" s="38">
        <v>66.5</v>
      </c>
      <c r="CQ7" s="38">
        <v>69.33</v>
      </c>
      <c r="CR7" s="38" t="s">
        <v>113</v>
      </c>
      <c r="CS7" s="38" t="s">
        <v>113</v>
      </c>
      <c r="CT7" s="38" t="s">
        <v>113</v>
      </c>
      <c r="CU7" s="38">
        <v>67.040000000000006</v>
      </c>
      <c r="CV7" s="38">
        <v>66.34</v>
      </c>
      <c r="CW7" s="38">
        <v>60.13</v>
      </c>
      <c r="CX7" s="38" t="s">
        <v>113</v>
      </c>
      <c r="CY7" s="38" t="s">
        <v>113</v>
      </c>
      <c r="CZ7" s="38" t="s">
        <v>113</v>
      </c>
      <c r="DA7" s="38">
        <v>90.74</v>
      </c>
      <c r="DB7" s="38">
        <v>91.5</v>
      </c>
      <c r="DC7" s="38" t="s">
        <v>113</v>
      </c>
      <c r="DD7" s="38" t="s">
        <v>113</v>
      </c>
      <c r="DE7" s="38" t="s">
        <v>113</v>
      </c>
      <c r="DF7" s="38">
        <v>93.5</v>
      </c>
      <c r="DG7" s="38">
        <v>93.86</v>
      </c>
      <c r="DH7" s="38">
        <v>95.06</v>
      </c>
      <c r="DI7" s="38" t="s">
        <v>113</v>
      </c>
      <c r="DJ7" s="38" t="s">
        <v>113</v>
      </c>
      <c r="DK7" s="38" t="s">
        <v>113</v>
      </c>
      <c r="DL7" s="38">
        <v>3.21</v>
      </c>
      <c r="DM7" s="38">
        <v>6.35</v>
      </c>
      <c r="DN7" s="38" t="s">
        <v>113</v>
      </c>
      <c r="DO7" s="38" t="s">
        <v>113</v>
      </c>
      <c r="DP7" s="38" t="s">
        <v>113</v>
      </c>
      <c r="DQ7" s="38">
        <v>28.81</v>
      </c>
      <c r="DR7" s="38">
        <v>31.19</v>
      </c>
      <c r="DS7" s="38">
        <v>38.130000000000003</v>
      </c>
      <c r="DT7" s="38" t="s">
        <v>113</v>
      </c>
      <c r="DU7" s="38" t="s">
        <v>113</v>
      </c>
      <c r="DV7" s="38" t="s">
        <v>113</v>
      </c>
      <c r="DW7" s="38">
        <v>1.29</v>
      </c>
      <c r="DX7" s="38">
        <v>1.93</v>
      </c>
      <c r="DY7" s="38" t="s">
        <v>113</v>
      </c>
      <c r="DZ7" s="38" t="s">
        <v>113</v>
      </c>
      <c r="EA7" s="38" t="s">
        <v>113</v>
      </c>
      <c r="EB7" s="38">
        <v>3.84</v>
      </c>
      <c r="EC7" s="38">
        <v>4.3099999999999996</v>
      </c>
      <c r="ED7" s="38">
        <v>5.37</v>
      </c>
      <c r="EE7" s="38" t="s">
        <v>113</v>
      </c>
      <c r="EF7" s="38" t="s">
        <v>113</v>
      </c>
      <c r="EG7" s="38" t="s">
        <v>113</v>
      </c>
      <c r="EH7" s="38">
        <v>0.05</v>
      </c>
      <c r="EI7" s="38">
        <v>0.05</v>
      </c>
      <c r="EJ7" s="38" t="s">
        <v>113</v>
      </c>
      <c r="EK7" s="38" t="s">
        <v>113</v>
      </c>
      <c r="EL7" s="38" t="s">
        <v>113</v>
      </c>
      <c r="EM7" s="38">
        <v>0.28000000000000003</v>
      </c>
      <c r="EN7" s="38">
        <v>0.21</v>
      </c>
      <c r="EO7" s="38">
        <v>0.23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2019-01-28T23:45:09Z</cp:lastPrinted>
  <dcterms:created xsi:type="dcterms:W3CDTF">2018-12-03T08:47:47Z</dcterms:created>
  <dcterms:modified xsi:type="dcterms:W3CDTF">2019-01-30T08:25:38Z</dcterms:modified>
  <cp:category/>
</cp:coreProperties>
</file>