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5.33.43\05_収税担当\05_収税担当\03収税チーム\04個人県民税・納貯担当\14税務統計書\税務統計書（Ｈ30年度版）\20191223_オープンデータ\第２編\第４章\"/>
    </mc:Choice>
  </mc:AlternateContent>
  <bookViews>
    <workbookView xWindow="0" yWindow="0" windowWidth="23040" windowHeight="9096"/>
  </bookViews>
  <sheets>
    <sheet name="189-190" sheetId="1" r:id="rId1"/>
  </sheets>
  <definedNames>
    <definedName name="_xlnm.Print_Area" localSheetId="0">'189-190'!$A$1:$T$47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9" i="1" l="1"/>
  <c r="T41" i="1" s="1"/>
  <c r="S39" i="1"/>
  <c r="S41" i="1" s="1"/>
  <c r="T30" i="1"/>
  <c r="S30" i="1"/>
  <c r="T23" i="1"/>
  <c r="T25" i="1" s="1"/>
  <c r="T32" i="1" s="1"/>
  <c r="S23" i="1"/>
  <c r="S25" i="1" s="1"/>
  <c r="S32" i="1" s="1"/>
  <c r="T19" i="1"/>
  <c r="S19" i="1"/>
  <c r="T11" i="1"/>
  <c r="T13" i="1" s="1"/>
  <c r="S11" i="1"/>
  <c r="S13" i="1" s="1"/>
  <c r="S43" i="1" l="1"/>
  <c r="T43" i="1"/>
  <c r="S42" i="1"/>
  <c r="S33" i="1"/>
  <c r="T42" i="1"/>
  <c r="T33" i="1"/>
  <c r="T44" i="1" l="1"/>
  <c r="T35" i="1"/>
  <c r="T34" i="1"/>
  <c r="T36" i="1"/>
  <c r="S36" i="1"/>
  <c r="S44" i="1"/>
  <c r="S35" i="1"/>
  <c r="S34" i="1"/>
</calcChain>
</file>

<file path=xl/sharedStrings.xml><?xml version="1.0" encoding="utf-8"?>
<sst xmlns="http://schemas.openxmlformats.org/spreadsheetml/2006/main" count="168" uniqueCount="81">
  <si>
    <t>３　徴税費の状況</t>
    <rPh sb="2" eb="3">
      <t>シルシ</t>
    </rPh>
    <rPh sb="3" eb="4">
      <t>ゼイ</t>
    </rPh>
    <rPh sb="4" eb="5">
      <t>ヒ</t>
    </rPh>
    <rPh sb="6" eb="7">
      <t>ジョウ</t>
    </rPh>
    <rPh sb="7" eb="8">
      <t>キョウ</t>
    </rPh>
    <phoneticPr fontId="3"/>
  </si>
  <si>
    <t>（単位：千円）</t>
    <rPh sb="1" eb="3">
      <t>タンイ</t>
    </rPh>
    <rPh sb="4" eb="6">
      <t>センエン</t>
    </rPh>
    <phoneticPr fontId="3"/>
  </si>
  <si>
    <t>区　　　　　　　分</t>
    <rPh sb="0" eb="1">
      <t>ク</t>
    </rPh>
    <rPh sb="8" eb="9">
      <t>ブン</t>
    </rPh>
    <phoneticPr fontId="3"/>
  </si>
  <si>
    <t>平成8年度</t>
    <rPh sb="0" eb="2">
      <t>ヘイセイ</t>
    </rPh>
    <rPh sb="3" eb="5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</si>
  <si>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</si>
  <si>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</si>
  <si>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5">
      <t>ネン</t>
    </rPh>
    <rPh sb="5" eb="6">
      <t>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</si>
  <si>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</si>
  <si>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5">
      <t>ネン</t>
    </rPh>
    <rPh sb="5" eb="6">
      <t>ド</t>
    </rPh>
    <phoneticPr fontId="3"/>
  </si>
  <si>
    <t>平成26年度</t>
    <rPh sb="0" eb="2">
      <t>ヘイセイ</t>
    </rPh>
    <rPh sb="4" eb="5">
      <t>ネン</t>
    </rPh>
    <rPh sb="5" eb="6">
      <t>ド</t>
    </rPh>
    <phoneticPr fontId="3"/>
  </si>
  <si>
    <t>平成27年度</t>
    <rPh sb="0" eb="2">
      <t>ヘイセイ</t>
    </rPh>
    <rPh sb="4" eb="5">
      <t>ネン</t>
    </rPh>
    <rPh sb="5" eb="6">
      <t>ド</t>
    </rPh>
    <phoneticPr fontId="3"/>
  </si>
  <si>
    <t>平成28年度</t>
    <rPh sb="0" eb="2">
      <t>ヘイセイ</t>
    </rPh>
    <rPh sb="4" eb="5">
      <t>ネン</t>
    </rPh>
    <rPh sb="5" eb="6">
      <t>ド</t>
    </rPh>
    <phoneticPr fontId="3"/>
  </si>
  <si>
    <t>平成29年度</t>
    <rPh sb="0" eb="2">
      <t>ヘイセイ</t>
    </rPh>
    <rPh sb="4" eb="5">
      <t>ネン</t>
    </rPh>
    <rPh sb="5" eb="6">
      <t>ド</t>
    </rPh>
    <phoneticPr fontId="3"/>
  </si>
  <si>
    <t>平成30年度</t>
    <rPh sb="0" eb="2">
      <t>ヘイセイ</t>
    </rPh>
    <rPh sb="4" eb="5">
      <t>ネン</t>
    </rPh>
    <rPh sb="5" eb="6">
      <t>ド</t>
    </rPh>
    <phoneticPr fontId="3"/>
  </si>
  <si>
    <t>税</t>
    <rPh sb="0" eb="1">
      <t>ゼイ</t>
    </rPh>
    <phoneticPr fontId="3"/>
  </si>
  <si>
    <t>予　　　算　　　額　　ｲ</t>
    <rPh sb="0" eb="1">
      <t>ヨ</t>
    </rPh>
    <rPh sb="4" eb="5">
      <t>ザン</t>
    </rPh>
    <rPh sb="8" eb="9">
      <t>ガク</t>
    </rPh>
    <phoneticPr fontId="3"/>
  </si>
  <si>
    <t>収</t>
    <rPh sb="0" eb="1">
      <t>シュウ</t>
    </rPh>
    <phoneticPr fontId="3"/>
  </si>
  <si>
    <t>調　　　定　　　額　　ﾛ</t>
    <rPh sb="0" eb="1">
      <t>チョウ</t>
    </rPh>
    <rPh sb="4" eb="5">
      <t>サダム</t>
    </rPh>
    <rPh sb="8" eb="9">
      <t>ガク</t>
    </rPh>
    <phoneticPr fontId="3"/>
  </si>
  <si>
    <t>入</t>
    <rPh sb="0" eb="1">
      <t>ニュウ</t>
    </rPh>
    <phoneticPr fontId="3"/>
  </si>
  <si>
    <t>収　　　入　　　額　　ﾊ</t>
    <rPh sb="0" eb="1">
      <t>オサム</t>
    </rPh>
    <rPh sb="4" eb="5">
      <t>イリ</t>
    </rPh>
    <rPh sb="8" eb="9">
      <t>ガク</t>
    </rPh>
    <phoneticPr fontId="3"/>
  </si>
  <si>
    <t>職員給</t>
    <rPh sb="0" eb="2">
      <t>ショクイン</t>
    </rPh>
    <rPh sb="2" eb="3">
      <t>キュウ</t>
    </rPh>
    <phoneticPr fontId="3"/>
  </si>
  <si>
    <t>人</t>
    <rPh sb="0" eb="1">
      <t>ジン</t>
    </rPh>
    <phoneticPr fontId="3"/>
  </si>
  <si>
    <t>超過勤務手当</t>
    <rPh sb="0" eb="2">
      <t>チョウカ</t>
    </rPh>
    <rPh sb="2" eb="4">
      <t>キンム</t>
    </rPh>
    <rPh sb="4" eb="6">
      <t>テアテ</t>
    </rPh>
    <phoneticPr fontId="3"/>
  </si>
  <si>
    <t>諸手当</t>
    <rPh sb="0" eb="1">
      <t>ショ</t>
    </rPh>
    <rPh sb="1" eb="3">
      <t>テアテ</t>
    </rPh>
    <phoneticPr fontId="3"/>
  </si>
  <si>
    <t>税務手当</t>
    <rPh sb="0" eb="2">
      <t>ゼイム</t>
    </rPh>
    <rPh sb="2" eb="4">
      <t>テアテ</t>
    </rPh>
    <phoneticPr fontId="3"/>
  </si>
  <si>
    <t>徴</t>
    <rPh sb="0" eb="1">
      <t>シルシ</t>
    </rPh>
    <phoneticPr fontId="3"/>
  </si>
  <si>
    <t>件</t>
    <rPh sb="0" eb="1">
      <t>ケン</t>
    </rPh>
    <phoneticPr fontId="3"/>
  </si>
  <si>
    <t>その他の手当</t>
    <rPh sb="2" eb="3">
      <t>タ</t>
    </rPh>
    <rPh sb="4" eb="6">
      <t>テアテ</t>
    </rPh>
    <phoneticPr fontId="3"/>
  </si>
  <si>
    <t>小計</t>
    <rPh sb="0" eb="2">
      <t>ショウケイ</t>
    </rPh>
    <phoneticPr fontId="3"/>
  </si>
  <si>
    <t>費</t>
    <rPh sb="0" eb="1">
      <t>ヒ</t>
    </rPh>
    <phoneticPr fontId="3"/>
  </si>
  <si>
    <t>その他の人件費</t>
    <rPh sb="2" eb="3">
      <t>タ</t>
    </rPh>
    <rPh sb="4" eb="6">
      <t>ジンケン</t>
    </rPh>
    <rPh sb="6" eb="7">
      <t>ヒ</t>
    </rPh>
    <phoneticPr fontId="3"/>
  </si>
  <si>
    <t>　　　　　　　計　　　　A</t>
    <rPh sb="7" eb="8">
      <t>ケイ</t>
    </rPh>
    <phoneticPr fontId="3"/>
  </si>
  <si>
    <t>旅　　　　　　　　　　　費　　B</t>
    <rPh sb="0" eb="1">
      <t>タビ</t>
    </rPh>
    <rPh sb="12" eb="13">
      <t>ヒ</t>
    </rPh>
    <phoneticPr fontId="3"/>
  </si>
  <si>
    <t>需用費</t>
    <rPh sb="0" eb="3">
      <t>ジュヨウヒ</t>
    </rPh>
    <phoneticPr fontId="3"/>
  </si>
  <si>
    <t>需</t>
    <rPh sb="0" eb="1">
      <t>ジュ</t>
    </rPh>
    <phoneticPr fontId="3"/>
  </si>
  <si>
    <t>通信運搬費</t>
    <rPh sb="0" eb="2">
      <t>ツウシン</t>
    </rPh>
    <rPh sb="2" eb="5">
      <t>ウンパンヒ</t>
    </rPh>
    <phoneticPr fontId="3"/>
  </si>
  <si>
    <t>用</t>
    <rPh sb="0" eb="1">
      <t>ヨウ</t>
    </rPh>
    <phoneticPr fontId="3"/>
  </si>
  <si>
    <t>備品費</t>
    <rPh sb="0" eb="2">
      <t>ビヒン</t>
    </rPh>
    <rPh sb="2" eb="3">
      <t>ヒ</t>
    </rPh>
    <phoneticPr fontId="3"/>
  </si>
  <si>
    <t>その他</t>
    <rPh sb="2" eb="3">
      <t>タ</t>
    </rPh>
    <phoneticPr fontId="3"/>
  </si>
  <si>
    <t>　　　　　　　計　　　　C</t>
    <rPh sb="7" eb="8">
      <t>ケイ</t>
    </rPh>
    <phoneticPr fontId="3"/>
  </si>
  <si>
    <t>県民税</t>
    <rPh sb="0" eb="3">
      <t>ケンミンゼイ</t>
    </rPh>
    <phoneticPr fontId="3"/>
  </si>
  <si>
    <t>納税通知書の数分</t>
    <rPh sb="0" eb="2">
      <t>ノウゼイ</t>
    </rPh>
    <rPh sb="2" eb="5">
      <t>ツウチショ</t>
    </rPh>
    <rPh sb="6" eb="7">
      <t>スウ</t>
    </rPh>
    <rPh sb="7" eb="8">
      <t>ブン</t>
    </rPh>
    <phoneticPr fontId="3"/>
  </si>
  <si>
    <t>納税義務者数分</t>
    <rPh sb="0" eb="2">
      <t>ノウゼイ</t>
    </rPh>
    <rPh sb="2" eb="5">
      <t>ギムシャ</t>
    </rPh>
    <rPh sb="5" eb="6">
      <t>スウ</t>
    </rPh>
    <rPh sb="6" eb="7">
      <t>ブン</t>
    </rPh>
    <phoneticPr fontId="3"/>
  </si>
  <si>
    <t>の徴収</t>
    <rPh sb="1" eb="3">
      <t>チョウシュウ</t>
    </rPh>
    <phoneticPr fontId="3"/>
  </si>
  <si>
    <t>払込金額分</t>
    <rPh sb="0" eb="2">
      <t>ハライコ</t>
    </rPh>
    <rPh sb="2" eb="4">
      <t>キンガク</t>
    </rPh>
    <rPh sb="4" eb="5">
      <t>ブン</t>
    </rPh>
    <phoneticPr fontId="3"/>
  </si>
  <si>
    <t>払込金額分</t>
    <rPh sb="0" eb="2">
      <t>ハライコミ</t>
    </rPh>
    <rPh sb="2" eb="4">
      <t>キンガク</t>
    </rPh>
    <rPh sb="4" eb="5">
      <t>ブン</t>
    </rPh>
    <phoneticPr fontId="3"/>
  </si>
  <si>
    <t>取扱費</t>
    <rPh sb="0" eb="2">
      <t>トリアツカイ</t>
    </rPh>
    <rPh sb="2" eb="3">
      <t>ヒ</t>
    </rPh>
    <phoneticPr fontId="3"/>
  </si>
  <si>
    <t>地方消費税</t>
    <rPh sb="0" eb="2">
      <t>チホウ</t>
    </rPh>
    <rPh sb="2" eb="5">
      <t>ショウヒゼイ</t>
    </rPh>
    <phoneticPr fontId="3"/>
  </si>
  <si>
    <t>取</t>
    <rPh sb="0" eb="1">
      <t>ト</t>
    </rPh>
    <phoneticPr fontId="3"/>
  </si>
  <si>
    <t>計</t>
    <rPh sb="0" eb="1">
      <t>ケイ</t>
    </rPh>
    <phoneticPr fontId="3"/>
  </si>
  <si>
    <t>納税貯蓄組合補助金</t>
    <rPh sb="0" eb="2">
      <t>ノウゼイ</t>
    </rPh>
    <rPh sb="2" eb="4">
      <t>チョチク</t>
    </rPh>
    <rPh sb="4" eb="6">
      <t>クミアイ</t>
    </rPh>
    <rPh sb="6" eb="9">
      <t>ホジョキン</t>
    </rPh>
    <phoneticPr fontId="3"/>
  </si>
  <si>
    <t>扱</t>
    <rPh sb="0" eb="1">
      <t>アツカ</t>
    </rPh>
    <phoneticPr fontId="3"/>
  </si>
  <si>
    <t>特別徴収</t>
    <rPh sb="0" eb="2">
      <t>トクベツ</t>
    </rPh>
    <rPh sb="2" eb="4">
      <t>チョウシュウ</t>
    </rPh>
    <phoneticPr fontId="3"/>
  </si>
  <si>
    <t>特別地方消費税</t>
    <rPh sb="0" eb="2">
      <t>トクベツ</t>
    </rPh>
    <rPh sb="2" eb="4">
      <t>チホウ</t>
    </rPh>
    <rPh sb="4" eb="7">
      <t>ショウヒゼイ</t>
    </rPh>
    <phoneticPr fontId="3"/>
  </si>
  <si>
    <t>義務者</t>
    <rPh sb="0" eb="2">
      <t>ギム</t>
    </rPh>
    <rPh sb="2" eb="3">
      <t>シャ</t>
    </rPh>
    <phoneticPr fontId="3"/>
  </si>
  <si>
    <t>ゴルフ場利用税</t>
    <rPh sb="3" eb="4">
      <t>ジョウ</t>
    </rPh>
    <rPh sb="4" eb="6">
      <t>リヨウ</t>
    </rPh>
    <rPh sb="6" eb="7">
      <t>ゼイ</t>
    </rPh>
    <phoneticPr fontId="3"/>
  </si>
  <si>
    <t>に対する</t>
    <rPh sb="1" eb="2">
      <t>タイ</t>
    </rPh>
    <phoneticPr fontId="3"/>
  </si>
  <si>
    <t>軽油引取税</t>
    <rPh sb="0" eb="2">
      <t>ケイユ</t>
    </rPh>
    <rPh sb="2" eb="5">
      <t>ヒキトリゼイ</t>
    </rPh>
    <phoneticPr fontId="3"/>
  </si>
  <si>
    <t>交付金等</t>
    <rPh sb="0" eb="3">
      <t>コウフキン</t>
    </rPh>
    <rPh sb="3" eb="4">
      <t>トウ</t>
    </rPh>
    <phoneticPr fontId="3"/>
  </si>
  <si>
    <t>等</t>
    <rPh sb="0" eb="1">
      <t>トウ</t>
    </rPh>
    <phoneticPr fontId="3"/>
  </si>
  <si>
    <t>　　　　　　　計　　　　D</t>
    <rPh sb="7" eb="8">
      <t>ケイ</t>
    </rPh>
    <phoneticPr fontId="3"/>
  </si>
  <si>
    <t>合　　　　計　　A+B+C+D　ﾆ</t>
    <rPh sb="0" eb="1">
      <t>ゴウ</t>
    </rPh>
    <rPh sb="5" eb="6">
      <t>ケイ</t>
    </rPh>
    <phoneticPr fontId="3"/>
  </si>
  <si>
    <t>対予算額　　　ﾆ　/　ｲ</t>
    <rPh sb="0" eb="1">
      <t>タイ</t>
    </rPh>
    <rPh sb="1" eb="4">
      <t>ヨサンガク</t>
    </rPh>
    <phoneticPr fontId="3"/>
  </si>
  <si>
    <t>税収入に対する</t>
    <rPh sb="0" eb="1">
      <t>ゼイ</t>
    </rPh>
    <rPh sb="1" eb="3">
      <t>シュウニュウ</t>
    </rPh>
    <rPh sb="4" eb="5">
      <t>タイ</t>
    </rPh>
    <phoneticPr fontId="3"/>
  </si>
  <si>
    <t>対調定額　　　ﾆ　/　ﾛ</t>
    <rPh sb="0" eb="1">
      <t>タイ</t>
    </rPh>
    <rPh sb="1" eb="2">
      <t>チョウ</t>
    </rPh>
    <rPh sb="2" eb="4">
      <t>テイガク</t>
    </rPh>
    <phoneticPr fontId="3"/>
  </si>
  <si>
    <t>徴税費の割合</t>
    <rPh sb="0" eb="3">
      <t>チョウゼイヒ</t>
    </rPh>
    <rPh sb="4" eb="6">
      <t>ワリアイ</t>
    </rPh>
    <phoneticPr fontId="3"/>
  </si>
  <si>
    <t>対収入額　　　ﾆ　/　ﾊ</t>
    <rPh sb="0" eb="1">
      <t>タイ</t>
    </rPh>
    <rPh sb="1" eb="3">
      <t>シュウニュウ</t>
    </rPh>
    <rPh sb="3" eb="4">
      <t>ガク</t>
    </rPh>
    <phoneticPr fontId="3"/>
  </si>
  <si>
    <t>吏員</t>
    <rPh sb="0" eb="2">
      <t>リイン</t>
    </rPh>
    <phoneticPr fontId="3"/>
  </si>
  <si>
    <t>徴税吏員数等</t>
    <rPh sb="0" eb="2">
      <t>チョウゼイ</t>
    </rPh>
    <rPh sb="2" eb="4">
      <t>リイン</t>
    </rPh>
    <rPh sb="4" eb="5">
      <t>スウ</t>
    </rPh>
    <rPh sb="5" eb="6">
      <t>トウ</t>
    </rPh>
    <phoneticPr fontId="3"/>
  </si>
  <si>
    <t>補助職員等</t>
    <rPh sb="0" eb="2">
      <t>ホジョ</t>
    </rPh>
    <rPh sb="2" eb="4">
      <t>ショクイン</t>
    </rPh>
    <rPh sb="4" eb="5">
      <t>ナド</t>
    </rPh>
    <phoneticPr fontId="3"/>
  </si>
  <si>
    <t>　　　　　　計　　　　　ﾎ</t>
    <rPh sb="6" eb="7">
      <t>ケイ</t>
    </rPh>
    <phoneticPr fontId="3"/>
  </si>
  <si>
    <t>臨時職員</t>
    <rPh sb="0" eb="2">
      <t>リンジ</t>
    </rPh>
    <rPh sb="2" eb="4">
      <t>ショクイン</t>
    </rPh>
    <phoneticPr fontId="3"/>
  </si>
  <si>
    <t>徴税職員１人当り徴税額　　　　　　ﾊ　/　ﾎ</t>
    <rPh sb="0" eb="2">
      <t>チョウゼイ</t>
    </rPh>
    <rPh sb="2" eb="4">
      <t>ショクイン</t>
    </rPh>
    <rPh sb="5" eb="6">
      <t>ニン</t>
    </rPh>
    <rPh sb="6" eb="7">
      <t>アタ</t>
    </rPh>
    <rPh sb="8" eb="10">
      <t>チョウゼイ</t>
    </rPh>
    <rPh sb="10" eb="11">
      <t>ガク</t>
    </rPh>
    <phoneticPr fontId="3"/>
  </si>
  <si>
    <t>人件費（含旅費）A+B/ﾎ</t>
    <rPh sb="0" eb="3">
      <t>ジンケンヒ</t>
    </rPh>
    <rPh sb="4" eb="5">
      <t>フク</t>
    </rPh>
    <rPh sb="5" eb="7">
      <t>リョヒ</t>
    </rPh>
    <phoneticPr fontId="3"/>
  </si>
  <si>
    <t>徴税吏員１人当り</t>
    <rPh sb="0" eb="2">
      <t>チョウゼイ</t>
    </rPh>
    <rPh sb="2" eb="4">
      <t>リイン</t>
    </rPh>
    <rPh sb="5" eb="6">
      <t>ニン</t>
    </rPh>
    <rPh sb="6" eb="7">
      <t>アタ</t>
    </rPh>
    <phoneticPr fontId="3"/>
  </si>
  <si>
    <t>物件費（含報償費）C+D/ﾎ</t>
    <rPh sb="0" eb="3">
      <t>ブッケンヒ</t>
    </rPh>
    <rPh sb="4" eb="5">
      <t>フク</t>
    </rPh>
    <rPh sb="5" eb="8">
      <t>ホウショウヒ</t>
    </rPh>
    <phoneticPr fontId="3"/>
  </si>
  <si>
    <t>徴税費</t>
    <rPh sb="0" eb="3">
      <t>チョウゼイヒ</t>
    </rPh>
    <phoneticPr fontId="3"/>
  </si>
  <si>
    <t>　　　　　　 計　ﾆ　/　ﾎ</t>
    <rPh sb="7" eb="8">
      <t>ケイ</t>
    </rPh>
    <phoneticPr fontId="3"/>
  </si>
  <si>
    <t>税務事務のみを所管する事務所数</t>
    <rPh sb="0" eb="2">
      <t>ゼイム</t>
    </rPh>
    <rPh sb="2" eb="4">
      <t>ジム</t>
    </rPh>
    <rPh sb="7" eb="9">
      <t>ショカン</t>
    </rPh>
    <rPh sb="11" eb="14">
      <t>ジムショ</t>
    </rPh>
    <rPh sb="14" eb="15">
      <t>スウ</t>
    </rPh>
    <phoneticPr fontId="3"/>
  </si>
  <si>
    <t>事務所数</t>
    <rPh sb="0" eb="2">
      <t>ジム</t>
    </rPh>
    <rPh sb="2" eb="3">
      <t>ショ</t>
    </rPh>
    <rPh sb="3" eb="4">
      <t>スウ</t>
    </rPh>
    <phoneticPr fontId="3"/>
  </si>
  <si>
    <t>税務事務を併せて所管する事務所数</t>
    <rPh sb="0" eb="2">
      <t>ゼイム</t>
    </rPh>
    <rPh sb="2" eb="4">
      <t>ジム</t>
    </rPh>
    <rPh sb="5" eb="6">
      <t>アワ</t>
    </rPh>
    <rPh sb="8" eb="10">
      <t>ショカン</t>
    </rPh>
    <rPh sb="12" eb="15">
      <t>ジムショ</t>
    </rPh>
    <rPh sb="15" eb="16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</si>
</sst>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38" fontId="0" fillId="0" borderId="0" xfId="1" applyFont="1">
      <alignment vertical="center"/>
    </xf>
    <xf numFmtId="0" fontId="0" fillId="0" borderId="0" xfId="0" applyFill="1">
      <alignment vertical="center"/>
    </xf>
    <xf numFmtId="38" fontId="0" fillId="0" borderId="0" xfId="1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0" fillId="0" borderId="4" xfId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38" fontId="0" fillId="0" borderId="4" xfId="1" applyFont="1" applyBorder="1">
      <alignment vertical="center"/>
    </xf>
    <xf numFmtId="38" fontId="0" fillId="0" borderId="4" xfId="1" applyFont="1" applyFill="1" applyBorder="1">
      <alignment vertical="center"/>
    </xf>
    <xf numFmtId="38" fontId="1" fillId="0" borderId="4" xfId="1" applyFont="1" applyFill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distributed" vertical="center"/>
    </xf>
    <xf numFmtId="0" fontId="0" fillId="0" borderId="13" xfId="0" applyBorder="1">
      <alignment vertical="center"/>
    </xf>
    <xf numFmtId="38" fontId="0" fillId="0" borderId="4" xfId="0" applyNumberFormat="1" applyBorder="1">
      <alignment vertical="center"/>
    </xf>
    <xf numFmtId="38" fontId="1" fillId="0" borderId="4" xfId="0" applyNumberFormat="1" applyFont="1" applyFill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1" fillId="0" borderId="4" xfId="0" applyFont="1" applyBorder="1" applyAlignment="1">
      <alignment horizontal="distributed" vertical="center"/>
    </xf>
    <xf numFmtId="0" fontId="0" fillId="0" borderId="6" xfId="0" applyFill="1" applyBorder="1" applyAlignment="1">
      <alignment horizontal="center" vertical="center"/>
    </xf>
    <xf numFmtId="0" fontId="0" fillId="0" borderId="4" xfId="0" applyFill="1" applyBorder="1" applyAlignment="1">
      <alignment horizontal="distributed" vertical="center"/>
    </xf>
    <xf numFmtId="0" fontId="0" fillId="0" borderId="8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9" xfId="0" applyBorder="1">
      <alignment vertical="center"/>
    </xf>
    <xf numFmtId="0" fontId="0" fillId="0" borderId="2" xfId="0" applyBorder="1" applyAlignment="1">
      <alignment horizontal="distributed" vertical="center"/>
    </xf>
    <xf numFmtId="38" fontId="0" fillId="0" borderId="3" xfId="1" applyFont="1" applyBorder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40" fontId="0" fillId="0" borderId="4" xfId="1" applyNumberFormat="1" applyFont="1" applyBorder="1">
      <alignment vertical="center"/>
    </xf>
    <xf numFmtId="0" fontId="0" fillId="0" borderId="4" xfId="1" applyNumberFormat="1" applyFont="1" applyBorder="1" applyAlignment="1">
      <alignment horizontal="right" vertical="center"/>
    </xf>
    <xf numFmtId="176" fontId="0" fillId="0" borderId="4" xfId="1" applyNumberFormat="1" applyFont="1" applyBorder="1" applyAlignment="1">
      <alignment horizontal="right" vertical="center"/>
    </xf>
    <xf numFmtId="176" fontId="0" fillId="0" borderId="4" xfId="1" applyNumberFormat="1" applyFont="1" applyFill="1" applyBorder="1" applyAlignment="1">
      <alignment horizontal="right" vertical="center"/>
    </xf>
    <xf numFmtId="0" fontId="0" fillId="0" borderId="7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4" xfId="0" applyBorder="1">
      <alignment vertical="center"/>
    </xf>
    <xf numFmtId="0" fontId="0" fillId="0" borderId="9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1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 applyAlignment="1">
      <alignment horizontal="distributed" vertical="center"/>
    </xf>
    <xf numFmtId="0" fontId="0" fillId="0" borderId="7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distributed" vertical="distributed"/>
    </xf>
    <xf numFmtId="38" fontId="0" fillId="0" borderId="8" xfId="1" applyFont="1" applyFill="1" applyBorder="1">
      <alignment vertical="center"/>
    </xf>
    <xf numFmtId="0" fontId="5" fillId="0" borderId="4" xfId="0" applyFont="1" applyBorder="1" applyAlignment="1">
      <alignment horizontal="distributed" vertical="center"/>
    </xf>
    <xf numFmtId="0" fontId="5" fillId="0" borderId="4" xfId="0" applyFont="1" applyBorder="1" applyAlignment="1">
      <alignment horizontal="center" vertical="center"/>
    </xf>
    <xf numFmtId="0" fontId="0" fillId="0" borderId="7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8" xfId="0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T47"/>
  <sheetViews>
    <sheetView tabSelected="1" zoomScale="55" zoomScaleNormal="55" zoomScaleSheetLayoutView="75" workbookViewId="0"/>
  </sheetViews>
  <sheetFormatPr defaultRowHeight="13.2" x14ac:dyDescent="0.2"/>
  <cols>
    <col min="1" max="2" width="4.44140625" customWidth="1"/>
    <col min="3" max="3" width="6.88671875" customWidth="1"/>
    <col min="4" max="4" width="22.44140625" customWidth="1"/>
    <col min="5" max="5" width="13.88671875" style="2" hidden="1" customWidth="1"/>
    <col min="6" max="8" width="13.6640625" style="2" customWidth="1"/>
    <col min="9" max="10" width="13.6640625" customWidth="1"/>
    <col min="11" max="11" width="2" customWidth="1"/>
    <col min="12" max="12" width="4.21875" customWidth="1"/>
    <col min="13" max="13" width="3.44140625" customWidth="1"/>
    <col min="14" max="14" width="7.33203125" customWidth="1"/>
    <col min="15" max="15" width="23.21875" customWidth="1"/>
    <col min="16" max="16" width="13.6640625" customWidth="1"/>
    <col min="17" max="17" width="13.6640625" style="3" customWidth="1"/>
    <col min="18" max="20" width="13.6640625" customWidth="1"/>
  </cols>
  <sheetData>
    <row r="1" spans="1:20" ht="16.2" x14ac:dyDescent="0.2">
      <c r="A1" s="1" t="s">
        <v>0</v>
      </c>
      <c r="R1" s="3"/>
      <c r="S1" s="3"/>
    </row>
    <row r="2" spans="1:20" ht="17.25" customHeight="1" x14ac:dyDescent="0.2">
      <c r="H2" s="4"/>
      <c r="I2" s="4" t="s">
        <v>1</v>
      </c>
      <c r="P2" s="2"/>
      <c r="R2" s="4"/>
      <c r="S2" s="4"/>
      <c r="T2" s="4" t="s">
        <v>1</v>
      </c>
    </row>
    <row r="3" spans="1:20" ht="21.9" customHeight="1" x14ac:dyDescent="0.2">
      <c r="A3" s="5" t="s">
        <v>2</v>
      </c>
      <c r="B3" s="6"/>
      <c r="C3" s="6"/>
      <c r="D3" s="7"/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  <c r="K3" s="10"/>
      <c r="L3" s="5" t="s">
        <v>2</v>
      </c>
      <c r="M3" s="6"/>
      <c r="N3" s="6"/>
      <c r="O3" s="7"/>
      <c r="P3" s="9" t="s">
        <v>9</v>
      </c>
      <c r="Q3" s="9" t="s">
        <v>10</v>
      </c>
      <c r="R3" s="9" t="s">
        <v>11</v>
      </c>
      <c r="S3" s="9" t="s">
        <v>12</v>
      </c>
      <c r="T3" s="9" t="s">
        <v>13</v>
      </c>
    </row>
    <row r="4" spans="1:20" ht="21.9" customHeight="1" x14ac:dyDescent="0.2">
      <c r="A4" s="11" t="s">
        <v>14</v>
      </c>
      <c r="B4" s="12"/>
      <c r="C4" s="13" t="s">
        <v>15</v>
      </c>
      <c r="D4" s="14"/>
      <c r="E4" s="15">
        <v>230000000</v>
      </c>
      <c r="F4" s="16">
        <v>195644955</v>
      </c>
      <c r="G4" s="16">
        <v>176328000</v>
      </c>
      <c r="H4" s="16">
        <v>168967617</v>
      </c>
      <c r="I4" s="17">
        <v>185961697</v>
      </c>
      <c r="J4" s="17">
        <v>195163005</v>
      </c>
      <c r="K4" s="10"/>
      <c r="L4" s="11" t="s">
        <v>14</v>
      </c>
      <c r="M4" s="12"/>
      <c r="N4" s="13" t="s">
        <v>15</v>
      </c>
      <c r="O4" s="14"/>
      <c r="P4" s="17">
        <v>207401692</v>
      </c>
      <c r="Q4" s="17">
        <v>235434353</v>
      </c>
      <c r="R4" s="17">
        <v>238128420</v>
      </c>
      <c r="S4" s="17">
        <v>239956742</v>
      </c>
      <c r="T4" s="17">
        <v>238482508</v>
      </c>
    </row>
    <row r="5" spans="1:20" ht="21.9" customHeight="1" x14ac:dyDescent="0.2">
      <c r="A5" s="18" t="s">
        <v>16</v>
      </c>
      <c r="B5" s="19"/>
      <c r="C5" s="13" t="s">
        <v>17</v>
      </c>
      <c r="D5" s="14"/>
      <c r="E5" s="15">
        <v>234155284</v>
      </c>
      <c r="F5" s="16">
        <v>201541011</v>
      </c>
      <c r="G5" s="16">
        <v>184041497</v>
      </c>
      <c r="H5" s="16">
        <v>176487426</v>
      </c>
      <c r="I5" s="17">
        <v>191964820</v>
      </c>
      <c r="J5" s="17">
        <v>200826322</v>
      </c>
      <c r="K5" s="10"/>
      <c r="L5" s="18" t="s">
        <v>16</v>
      </c>
      <c r="M5" s="19"/>
      <c r="N5" s="13" t="s">
        <v>17</v>
      </c>
      <c r="O5" s="14"/>
      <c r="P5" s="17">
        <v>212657933</v>
      </c>
      <c r="Q5" s="17">
        <v>240494239</v>
      </c>
      <c r="R5" s="17">
        <v>242762310</v>
      </c>
      <c r="S5" s="17">
        <v>244562911</v>
      </c>
      <c r="T5" s="17">
        <v>243256946</v>
      </c>
    </row>
    <row r="6" spans="1:20" ht="21.9" customHeight="1" x14ac:dyDescent="0.2">
      <c r="A6" s="20" t="s">
        <v>18</v>
      </c>
      <c r="B6" s="21"/>
      <c r="C6" s="13" t="s">
        <v>19</v>
      </c>
      <c r="D6" s="14"/>
      <c r="E6" s="15">
        <v>230552575</v>
      </c>
      <c r="F6" s="16">
        <v>195927075</v>
      </c>
      <c r="G6" s="16">
        <v>177503734</v>
      </c>
      <c r="H6" s="16">
        <v>170021768</v>
      </c>
      <c r="I6" s="17">
        <v>186418435</v>
      </c>
      <c r="J6" s="17">
        <v>195427290</v>
      </c>
      <c r="K6" s="10"/>
      <c r="L6" s="20" t="s">
        <v>18</v>
      </c>
      <c r="M6" s="21"/>
      <c r="N6" s="13" t="s">
        <v>19</v>
      </c>
      <c r="O6" s="14"/>
      <c r="P6" s="17">
        <v>207728008</v>
      </c>
      <c r="Q6" s="17">
        <v>235830360</v>
      </c>
      <c r="R6" s="17">
        <v>238433836</v>
      </c>
      <c r="S6" s="17">
        <v>240317638</v>
      </c>
      <c r="T6" s="17">
        <v>238888731</v>
      </c>
    </row>
    <row r="7" spans="1:20" ht="21.9" customHeight="1" x14ac:dyDescent="0.2">
      <c r="A7" s="22"/>
      <c r="B7" s="23"/>
      <c r="C7" s="13" t="s">
        <v>20</v>
      </c>
      <c r="D7" s="14"/>
      <c r="E7" s="15">
        <v>1199255</v>
      </c>
      <c r="F7" s="16">
        <v>1075203</v>
      </c>
      <c r="G7" s="16">
        <v>1047766</v>
      </c>
      <c r="H7" s="16">
        <v>1046888</v>
      </c>
      <c r="I7" s="17">
        <v>973295</v>
      </c>
      <c r="J7" s="17">
        <v>907260</v>
      </c>
      <c r="K7" s="10"/>
      <c r="L7" s="22"/>
      <c r="M7" s="23"/>
      <c r="N7" s="13" t="s">
        <v>20</v>
      </c>
      <c r="O7" s="14"/>
      <c r="P7" s="17">
        <v>947407</v>
      </c>
      <c r="Q7" s="17">
        <v>950542</v>
      </c>
      <c r="R7" s="17">
        <v>937642</v>
      </c>
      <c r="S7" s="17">
        <v>927378</v>
      </c>
      <c r="T7" s="17">
        <v>899498</v>
      </c>
    </row>
    <row r="8" spans="1:20" ht="21.9" customHeight="1" x14ac:dyDescent="0.2">
      <c r="A8" s="24"/>
      <c r="B8" s="25" t="s">
        <v>21</v>
      </c>
      <c r="C8" s="22"/>
      <c r="D8" s="26" t="s">
        <v>22</v>
      </c>
      <c r="E8" s="15">
        <v>84094</v>
      </c>
      <c r="F8" s="16">
        <v>56400</v>
      </c>
      <c r="G8" s="16">
        <v>58651</v>
      </c>
      <c r="H8" s="16">
        <v>49053</v>
      </c>
      <c r="I8" s="17">
        <v>60165</v>
      </c>
      <c r="J8" s="17">
        <v>70285</v>
      </c>
      <c r="K8" s="10"/>
      <c r="L8" s="24"/>
      <c r="M8" s="25" t="s">
        <v>21</v>
      </c>
      <c r="N8" s="22"/>
      <c r="O8" s="26" t="s">
        <v>22</v>
      </c>
      <c r="P8" s="17">
        <v>73458</v>
      </c>
      <c r="Q8" s="17">
        <v>78583</v>
      </c>
      <c r="R8" s="17">
        <v>69949</v>
      </c>
      <c r="S8" s="17">
        <v>58885</v>
      </c>
      <c r="T8" s="17">
        <v>57879</v>
      </c>
    </row>
    <row r="9" spans="1:20" ht="21.9" customHeight="1" x14ac:dyDescent="0.2">
      <c r="A9" s="24"/>
      <c r="B9" s="25"/>
      <c r="C9" s="25" t="s">
        <v>23</v>
      </c>
      <c r="D9" s="26" t="s">
        <v>24</v>
      </c>
      <c r="E9" s="15">
        <v>106116</v>
      </c>
      <c r="F9" s="16">
        <v>57530</v>
      </c>
      <c r="G9" s="16">
        <v>53332</v>
      </c>
      <c r="H9" s="16">
        <v>49571</v>
      </c>
      <c r="I9" s="17">
        <v>48432</v>
      </c>
      <c r="J9" s="17">
        <v>48484</v>
      </c>
      <c r="K9" s="10"/>
      <c r="L9" s="24"/>
      <c r="M9" s="25"/>
      <c r="N9" s="25" t="s">
        <v>23</v>
      </c>
      <c r="O9" s="26" t="s">
        <v>24</v>
      </c>
      <c r="P9" s="17">
        <v>50564</v>
      </c>
      <c r="Q9" s="17">
        <v>50119</v>
      </c>
      <c r="R9" s="17">
        <v>50612</v>
      </c>
      <c r="S9" s="17">
        <v>49577</v>
      </c>
      <c r="T9" s="17">
        <v>48522</v>
      </c>
    </row>
    <row r="10" spans="1:20" ht="21.9" customHeight="1" x14ac:dyDescent="0.2">
      <c r="A10" s="25" t="s">
        <v>25</v>
      </c>
      <c r="B10" s="25" t="s">
        <v>26</v>
      </c>
      <c r="C10" s="24"/>
      <c r="D10" s="26" t="s">
        <v>27</v>
      </c>
      <c r="E10" s="15">
        <v>759261</v>
      </c>
      <c r="F10" s="16">
        <v>550239</v>
      </c>
      <c r="G10" s="16">
        <v>520947</v>
      </c>
      <c r="H10" s="16">
        <v>511032</v>
      </c>
      <c r="I10" s="17">
        <v>463099</v>
      </c>
      <c r="J10" s="17">
        <v>439825</v>
      </c>
      <c r="K10" s="10"/>
      <c r="L10" s="25" t="s">
        <v>25</v>
      </c>
      <c r="M10" s="25" t="s">
        <v>26</v>
      </c>
      <c r="N10" s="24"/>
      <c r="O10" s="26" t="s">
        <v>27</v>
      </c>
      <c r="P10" s="17">
        <v>447253</v>
      </c>
      <c r="Q10" s="17">
        <v>450342</v>
      </c>
      <c r="R10" s="17">
        <v>456237</v>
      </c>
      <c r="S10" s="17">
        <v>459510</v>
      </c>
      <c r="T10" s="17">
        <v>451989</v>
      </c>
    </row>
    <row r="11" spans="1:20" ht="21.9" customHeight="1" x14ac:dyDescent="0.2">
      <c r="A11" s="25"/>
      <c r="B11" s="25"/>
      <c r="C11" s="27"/>
      <c r="D11" s="26" t="s">
        <v>28</v>
      </c>
      <c r="E11" s="15">
        <v>949471</v>
      </c>
      <c r="F11" s="28">
        <v>664169</v>
      </c>
      <c r="G11" s="28">
        <v>632930</v>
      </c>
      <c r="H11" s="28">
        <v>609656</v>
      </c>
      <c r="I11" s="29">
        <v>571696</v>
      </c>
      <c r="J11" s="29">
        <v>558594</v>
      </c>
      <c r="K11" s="10"/>
      <c r="L11" s="25"/>
      <c r="M11" s="25"/>
      <c r="N11" s="27"/>
      <c r="O11" s="26" t="s">
        <v>28</v>
      </c>
      <c r="P11" s="29">
        <v>571275</v>
      </c>
      <c r="Q11" s="29">
        <v>579044</v>
      </c>
      <c r="R11" s="29">
        <v>576798</v>
      </c>
      <c r="S11" s="29">
        <f>SUM(S8:S10)</f>
        <v>567972</v>
      </c>
      <c r="T11" s="29">
        <f>SUM(T8:T10)</f>
        <v>558390</v>
      </c>
    </row>
    <row r="12" spans="1:20" ht="21.9" customHeight="1" x14ac:dyDescent="0.2">
      <c r="A12" s="25"/>
      <c r="B12" s="25" t="s">
        <v>29</v>
      </c>
      <c r="C12" s="13" t="s">
        <v>30</v>
      </c>
      <c r="D12" s="14"/>
      <c r="E12" s="15">
        <v>388716</v>
      </c>
      <c r="F12" s="28">
        <v>373393</v>
      </c>
      <c r="G12" s="28">
        <v>405225</v>
      </c>
      <c r="H12" s="28">
        <v>414616</v>
      </c>
      <c r="I12" s="29">
        <v>359928</v>
      </c>
      <c r="J12" s="29">
        <v>345344</v>
      </c>
      <c r="K12" s="10"/>
      <c r="L12" s="25"/>
      <c r="M12" s="25" t="s">
        <v>29</v>
      </c>
      <c r="N12" s="13" t="s">
        <v>30</v>
      </c>
      <c r="O12" s="14"/>
      <c r="P12" s="29">
        <v>350625</v>
      </c>
      <c r="Q12" s="29">
        <v>341739</v>
      </c>
      <c r="R12" s="29">
        <v>343186</v>
      </c>
      <c r="S12" s="29">
        <v>343323</v>
      </c>
      <c r="T12" s="29">
        <v>325807</v>
      </c>
    </row>
    <row r="13" spans="1:20" ht="21.9" customHeight="1" x14ac:dyDescent="0.2">
      <c r="A13" s="25"/>
      <c r="B13" s="30"/>
      <c r="C13" s="31" t="s">
        <v>31</v>
      </c>
      <c r="D13" s="32"/>
      <c r="E13" s="15">
        <v>2537442</v>
      </c>
      <c r="F13" s="15">
        <v>2112765</v>
      </c>
      <c r="G13" s="15">
        <v>2085921</v>
      </c>
      <c r="H13" s="15">
        <v>2071160</v>
      </c>
      <c r="I13" s="17">
        <v>1904919</v>
      </c>
      <c r="J13" s="17">
        <v>1811198</v>
      </c>
      <c r="K13" s="10"/>
      <c r="L13" s="25"/>
      <c r="M13" s="30"/>
      <c r="N13" s="31" t="s">
        <v>31</v>
      </c>
      <c r="O13" s="32"/>
      <c r="P13" s="17">
        <v>1869307</v>
      </c>
      <c r="Q13" s="17">
        <v>1871325</v>
      </c>
      <c r="R13" s="17">
        <v>1857626</v>
      </c>
      <c r="S13" s="17">
        <f>SUM(S7,S11,S12)</f>
        <v>1838673</v>
      </c>
      <c r="T13" s="17">
        <f>SUM(T7,T11,T12)</f>
        <v>1783695</v>
      </c>
    </row>
    <row r="14" spans="1:20" ht="21.9" customHeight="1" x14ac:dyDescent="0.2">
      <c r="A14" s="25"/>
      <c r="B14" s="31" t="s">
        <v>32</v>
      </c>
      <c r="C14" s="33"/>
      <c r="D14" s="32"/>
      <c r="E14" s="15">
        <v>98051</v>
      </c>
      <c r="F14" s="16">
        <v>6566</v>
      </c>
      <c r="G14" s="16">
        <v>4657</v>
      </c>
      <c r="H14" s="16">
        <v>2216</v>
      </c>
      <c r="I14" s="17">
        <v>4335</v>
      </c>
      <c r="J14" s="17">
        <v>4219</v>
      </c>
      <c r="K14" s="10"/>
      <c r="L14" s="25"/>
      <c r="M14" s="31" t="s">
        <v>32</v>
      </c>
      <c r="N14" s="33"/>
      <c r="O14" s="32"/>
      <c r="P14" s="17">
        <v>4608</v>
      </c>
      <c r="Q14" s="17">
        <v>4188</v>
      </c>
      <c r="R14" s="17">
        <v>4062</v>
      </c>
      <c r="S14" s="17">
        <v>3698</v>
      </c>
      <c r="T14" s="17">
        <v>3801</v>
      </c>
    </row>
    <row r="15" spans="1:20" ht="21.9" customHeight="1" x14ac:dyDescent="0.2">
      <c r="A15" s="25"/>
      <c r="B15" s="22"/>
      <c r="C15" s="13" t="s">
        <v>33</v>
      </c>
      <c r="D15" s="14"/>
      <c r="E15" s="15">
        <v>201199</v>
      </c>
      <c r="F15" s="16">
        <v>86393</v>
      </c>
      <c r="G15" s="16">
        <v>84666</v>
      </c>
      <c r="H15" s="16">
        <v>82293</v>
      </c>
      <c r="I15" s="17">
        <v>77437</v>
      </c>
      <c r="J15" s="17">
        <v>76986</v>
      </c>
      <c r="K15" s="10"/>
      <c r="L15" s="25"/>
      <c r="M15" s="22"/>
      <c r="N15" s="13" t="s">
        <v>33</v>
      </c>
      <c r="O15" s="14"/>
      <c r="P15" s="17">
        <v>79165</v>
      </c>
      <c r="Q15" s="17">
        <v>76490</v>
      </c>
      <c r="R15" s="17">
        <v>71612</v>
      </c>
      <c r="S15" s="17">
        <v>68557</v>
      </c>
      <c r="T15" s="17">
        <v>68761</v>
      </c>
    </row>
    <row r="16" spans="1:20" ht="21.9" customHeight="1" x14ac:dyDescent="0.2">
      <c r="A16" s="25"/>
      <c r="B16" s="25" t="s">
        <v>34</v>
      </c>
      <c r="C16" s="13" t="s">
        <v>35</v>
      </c>
      <c r="D16" s="14"/>
      <c r="E16" s="15">
        <v>142654</v>
      </c>
      <c r="F16" s="16">
        <v>101857</v>
      </c>
      <c r="G16" s="16">
        <v>98692</v>
      </c>
      <c r="H16" s="16">
        <v>93492</v>
      </c>
      <c r="I16" s="17">
        <v>93528</v>
      </c>
      <c r="J16" s="17">
        <v>93082</v>
      </c>
      <c r="K16" s="10"/>
      <c r="L16" s="25"/>
      <c r="M16" s="25" t="s">
        <v>34</v>
      </c>
      <c r="N16" s="13" t="s">
        <v>35</v>
      </c>
      <c r="O16" s="14"/>
      <c r="P16" s="17">
        <v>93617</v>
      </c>
      <c r="Q16" s="17">
        <v>93623</v>
      </c>
      <c r="R16" s="17">
        <v>88399</v>
      </c>
      <c r="S16" s="17">
        <v>89555</v>
      </c>
      <c r="T16" s="17">
        <v>86327</v>
      </c>
    </row>
    <row r="17" spans="1:20" ht="21.9" customHeight="1" x14ac:dyDescent="0.2">
      <c r="A17" s="25"/>
      <c r="B17" s="25" t="s">
        <v>36</v>
      </c>
      <c r="C17" s="13" t="s">
        <v>37</v>
      </c>
      <c r="D17" s="14"/>
      <c r="E17" s="15">
        <v>5267</v>
      </c>
      <c r="F17" s="16">
        <v>0</v>
      </c>
      <c r="G17" s="16">
        <v>0</v>
      </c>
      <c r="H17" s="16">
        <v>0</v>
      </c>
      <c r="I17" s="17">
        <v>5</v>
      </c>
      <c r="J17" s="17">
        <v>0</v>
      </c>
      <c r="K17" s="10"/>
      <c r="L17" s="25"/>
      <c r="M17" s="25" t="s">
        <v>36</v>
      </c>
      <c r="N17" s="13" t="s">
        <v>37</v>
      </c>
      <c r="O17" s="14"/>
      <c r="P17" s="17">
        <v>0</v>
      </c>
      <c r="Q17" s="17">
        <v>0</v>
      </c>
      <c r="R17" s="17">
        <v>0</v>
      </c>
      <c r="S17" s="17">
        <v>4849</v>
      </c>
      <c r="T17" s="17">
        <v>5325</v>
      </c>
    </row>
    <row r="18" spans="1:20" ht="21.9" customHeight="1" x14ac:dyDescent="0.2">
      <c r="A18" s="25" t="s">
        <v>14</v>
      </c>
      <c r="B18" s="25" t="s">
        <v>29</v>
      </c>
      <c r="C18" s="13" t="s">
        <v>38</v>
      </c>
      <c r="D18" s="14"/>
      <c r="E18" s="15">
        <v>543006</v>
      </c>
      <c r="F18" s="16">
        <v>230438</v>
      </c>
      <c r="G18" s="16">
        <v>215181</v>
      </c>
      <c r="H18" s="16">
        <v>214881</v>
      </c>
      <c r="I18" s="17">
        <v>282624</v>
      </c>
      <c r="J18" s="17">
        <v>235659</v>
      </c>
      <c r="K18" s="10"/>
      <c r="L18" s="25" t="s">
        <v>14</v>
      </c>
      <c r="M18" s="25" t="s">
        <v>29</v>
      </c>
      <c r="N18" s="13" t="s">
        <v>38</v>
      </c>
      <c r="O18" s="14"/>
      <c r="P18" s="17">
        <v>299676</v>
      </c>
      <c r="Q18" s="17">
        <v>503884</v>
      </c>
      <c r="R18" s="17">
        <v>270616</v>
      </c>
      <c r="S18" s="17">
        <v>286449</v>
      </c>
      <c r="T18" s="17">
        <v>268007</v>
      </c>
    </row>
    <row r="19" spans="1:20" ht="21.9" customHeight="1" x14ac:dyDescent="0.2">
      <c r="A19" s="25"/>
      <c r="B19" s="27"/>
      <c r="C19" s="31" t="s">
        <v>39</v>
      </c>
      <c r="D19" s="32"/>
      <c r="E19" s="15">
        <v>892126</v>
      </c>
      <c r="F19" s="15">
        <v>418688</v>
      </c>
      <c r="G19" s="15">
        <v>398539</v>
      </c>
      <c r="H19" s="15">
        <v>390666</v>
      </c>
      <c r="I19" s="17">
        <v>453594</v>
      </c>
      <c r="J19" s="17">
        <v>405727</v>
      </c>
      <c r="K19" s="10"/>
      <c r="L19" s="25"/>
      <c r="M19" s="27"/>
      <c r="N19" s="31" t="s">
        <v>39</v>
      </c>
      <c r="O19" s="32"/>
      <c r="P19" s="17">
        <v>472458</v>
      </c>
      <c r="Q19" s="17">
        <v>673997</v>
      </c>
      <c r="R19" s="17">
        <v>430627</v>
      </c>
      <c r="S19" s="17">
        <f>SUM(S15:S18)</f>
        <v>449410</v>
      </c>
      <c r="T19" s="17">
        <f>SUM(T15:T18)</f>
        <v>428420</v>
      </c>
    </row>
    <row r="20" spans="1:20" ht="21.9" customHeight="1" x14ac:dyDescent="0.2">
      <c r="A20" s="25"/>
      <c r="B20" s="23"/>
      <c r="C20" s="34" t="s">
        <v>40</v>
      </c>
      <c r="D20" s="35" t="s">
        <v>41</v>
      </c>
      <c r="E20" s="15">
        <v>60323</v>
      </c>
      <c r="F20" s="16">
        <v>3329677</v>
      </c>
      <c r="G20" s="16">
        <v>3092558</v>
      </c>
      <c r="H20" s="16">
        <v>2753004</v>
      </c>
      <c r="I20" s="17">
        <v>2607090</v>
      </c>
      <c r="J20" s="17">
        <v>2670972</v>
      </c>
      <c r="K20" s="10"/>
      <c r="L20" s="25"/>
      <c r="M20" s="23"/>
      <c r="N20" s="36" t="s">
        <v>40</v>
      </c>
      <c r="O20" s="37" t="s">
        <v>42</v>
      </c>
      <c r="P20" s="17">
        <v>2711436</v>
      </c>
      <c r="Q20" s="17">
        <v>2724527</v>
      </c>
      <c r="R20" s="17">
        <v>2770548</v>
      </c>
      <c r="S20" s="17">
        <v>2808054</v>
      </c>
      <c r="T20" s="17">
        <v>2807459</v>
      </c>
    </row>
    <row r="21" spans="1:20" ht="21.9" customHeight="1" x14ac:dyDescent="0.2">
      <c r="A21" s="25"/>
      <c r="B21" s="25" t="s">
        <v>25</v>
      </c>
      <c r="C21" s="38" t="s">
        <v>43</v>
      </c>
      <c r="D21" s="26" t="s">
        <v>44</v>
      </c>
      <c r="E21" s="15">
        <v>2218718</v>
      </c>
      <c r="F21" s="16">
        <v>13185</v>
      </c>
      <c r="G21" s="16">
        <v>8824</v>
      </c>
      <c r="H21" s="16">
        <v>5192</v>
      </c>
      <c r="I21" s="17">
        <v>4583</v>
      </c>
      <c r="J21" s="17">
        <v>3048</v>
      </c>
      <c r="K21" s="10"/>
      <c r="L21" s="25"/>
      <c r="M21" s="25" t="s">
        <v>25</v>
      </c>
      <c r="N21" s="39" t="s">
        <v>43</v>
      </c>
      <c r="O21" s="37" t="s">
        <v>45</v>
      </c>
      <c r="P21" s="17">
        <v>2274</v>
      </c>
      <c r="Q21" s="17">
        <v>1592</v>
      </c>
      <c r="R21" s="17">
        <v>1542</v>
      </c>
      <c r="S21" s="17">
        <v>1240</v>
      </c>
      <c r="T21" s="17">
        <v>2695</v>
      </c>
    </row>
    <row r="22" spans="1:20" ht="21.9" customHeight="1" x14ac:dyDescent="0.2">
      <c r="A22" s="25"/>
      <c r="B22" s="25"/>
      <c r="C22" s="38" t="s">
        <v>46</v>
      </c>
      <c r="D22" s="26" t="s">
        <v>38</v>
      </c>
      <c r="E22" s="15">
        <v>59849</v>
      </c>
      <c r="F22" s="16">
        <v>91305</v>
      </c>
      <c r="G22" s="16">
        <v>110823</v>
      </c>
      <c r="H22" s="16">
        <v>86444</v>
      </c>
      <c r="I22" s="17">
        <v>258677</v>
      </c>
      <c r="J22" s="17">
        <v>152246</v>
      </c>
      <c r="K22" s="10"/>
      <c r="L22" s="25"/>
      <c r="M22" s="25"/>
      <c r="N22" s="39" t="s">
        <v>46</v>
      </c>
      <c r="O22" s="37" t="s">
        <v>38</v>
      </c>
      <c r="P22" s="17">
        <v>225886</v>
      </c>
      <c r="Q22" s="17">
        <v>283512</v>
      </c>
      <c r="R22" s="17">
        <v>182712</v>
      </c>
      <c r="S22" s="17">
        <v>132306</v>
      </c>
      <c r="T22" s="17">
        <v>194047</v>
      </c>
    </row>
    <row r="23" spans="1:20" ht="21.9" customHeight="1" x14ac:dyDescent="0.2">
      <c r="A23" s="25"/>
      <c r="B23" s="25" t="s">
        <v>16</v>
      </c>
      <c r="C23" s="40"/>
      <c r="D23" s="26" t="s">
        <v>28</v>
      </c>
      <c r="E23" s="15">
        <v>2338890</v>
      </c>
      <c r="F23" s="15">
        <v>3434167</v>
      </c>
      <c r="G23" s="15">
        <v>3212205</v>
      </c>
      <c r="H23" s="15">
        <v>2844640</v>
      </c>
      <c r="I23" s="17">
        <v>2870350</v>
      </c>
      <c r="J23" s="17">
        <v>2826266</v>
      </c>
      <c r="K23" s="10"/>
      <c r="L23" s="25"/>
      <c r="M23" s="25" t="s">
        <v>16</v>
      </c>
      <c r="N23" s="41"/>
      <c r="O23" s="37" t="s">
        <v>28</v>
      </c>
      <c r="P23" s="17">
        <v>2939596</v>
      </c>
      <c r="Q23" s="17">
        <v>3009631</v>
      </c>
      <c r="R23" s="17">
        <v>2954802</v>
      </c>
      <c r="S23" s="17">
        <f>SUM(S20:S22)</f>
        <v>2941600</v>
      </c>
      <c r="T23" s="17">
        <f>SUM(T20:T22)</f>
        <v>3004201</v>
      </c>
    </row>
    <row r="24" spans="1:20" ht="21.9" customHeight="1" x14ac:dyDescent="0.2">
      <c r="A24" s="25"/>
      <c r="B24" s="25"/>
      <c r="C24" s="13" t="s">
        <v>47</v>
      </c>
      <c r="D24" s="14"/>
      <c r="E24" s="15">
        <v>0</v>
      </c>
      <c r="F24" s="16">
        <v>73753</v>
      </c>
      <c r="G24" s="16">
        <v>71522</v>
      </c>
      <c r="H24" s="16">
        <v>62641</v>
      </c>
      <c r="I24" s="17">
        <v>72158</v>
      </c>
      <c r="J24" s="17">
        <v>67910</v>
      </c>
      <c r="K24" s="10"/>
      <c r="L24" s="25"/>
      <c r="M24" s="25"/>
      <c r="N24" s="13" t="s">
        <v>47</v>
      </c>
      <c r="O24" s="14"/>
      <c r="P24" s="17">
        <v>85207</v>
      </c>
      <c r="Q24" s="17">
        <v>116090</v>
      </c>
      <c r="R24" s="17">
        <v>119685</v>
      </c>
      <c r="S24" s="17">
        <v>139448</v>
      </c>
      <c r="T24" s="17">
        <v>134817</v>
      </c>
    </row>
    <row r="25" spans="1:20" ht="21.9" customHeight="1" x14ac:dyDescent="0.2">
      <c r="A25" s="25" t="s">
        <v>29</v>
      </c>
      <c r="B25" s="25" t="s">
        <v>48</v>
      </c>
      <c r="C25" s="5" t="s">
        <v>49</v>
      </c>
      <c r="D25" s="7"/>
      <c r="E25" s="15">
        <v>0</v>
      </c>
      <c r="F25" s="15">
        <v>3507920</v>
      </c>
      <c r="G25" s="15">
        <v>3283727</v>
      </c>
      <c r="H25" s="15">
        <v>2907281</v>
      </c>
      <c r="I25" s="17">
        <v>2942508</v>
      </c>
      <c r="J25" s="17">
        <v>2894176</v>
      </c>
      <c r="K25" s="10"/>
      <c r="L25" s="25" t="s">
        <v>29</v>
      </c>
      <c r="M25" s="25" t="s">
        <v>48</v>
      </c>
      <c r="N25" s="5" t="s">
        <v>49</v>
      </c>
      <c r="O25" s="7"/>
      <c r="P25" s="17">
        <v>3024803</v>
      </c>
      <c r="Q25" s="17">
        <v>3125721</v>
      </c>
      <c r="R25" s="17">
        <v>3074487</v>
      </c>
      <c r="S25" s="17">
        <f>SUM(S23,S24)</f>
        <v>3081048</v>
      </c>
      <c r="T25" s="17">
        <f>SUM(T23,T24)</f>
        <v>3139018</v>
      </c>
    </row>
    <row r="26" spans="1:20" ht="21.9" customHeight="1" x14ac:dyDescent="0.2">
      <c r="A26" s="24"/>
      <c r="B26" s="25"/>
      <c r="C26" s="13" t="s">
        <v>50</v>
      </c>
      <c r="D26" s="14"/>
      <c r="E26" s="15">
        <v>30914</v>
      </c>
      <c r="F26" s="16">
        <v>5685</v>
      </c>
      <c r="G26" s="16">
        <v>5061</v>
      </c>
      <c r="H26" s="16">
        <v>4155</v>
      </c>
      <c r="I26" s="17">
        <v>4225</v>
      </c>
      <c r="J26" s="17">
        <v>4487</v>
      </c>
      <c r="K26" s="10"/>
      <c r="L26" s="24"/>
      <c r="M26" s="25"/>
      <c r="N26" s="13" t="s">
        <v>50</v>
      </c>
      <c r="O26" s="14"/>
      <c r="P26" s="17">
        <v>4209</v>
      </c>
      <c r="Q26" s="17">
        <v>3582</v>
      </c>
      <c r="R26" s="17">
        <v>3380</v>
      </c>
      <c r="S26" s="17">
        <v>3029</v>
      </c>
      <c r="T26" s="17">
        <v>2693</v>
      </c>
    </row>
    <row r="27" spans="1:20" ht="21.9" customHeight="1" x14ac:dyDescent="0.2">
      <c r="A27" s="24"/>
      <c r="B27" s="25" t="s">
        <v>51</v>
      </c>
      <c r="C27" s="42" t="s">
        <v>52</v>
      </c>
      <c r="D27" s="26" t="s">
        <v>53</v>
      </c>
      <c r="E27" s="15">
        <v>41300</v>
      </c>
      <c r="F27" s="16">
        <v>0</v>
      </c>
      <c r="G27" s="16">
        <v>0</v>
      </c>
      <c r="H27" s="16">
        <v>0</v>
      </c>
      <c r="I27" s="17">
        <v>0</v>
      </c>
      <c r="J27" s="17">
        <v>0</v>
      </c>
      <c r="K27" s="10"/>
      <c r="L27" s="24"/>
      <c r="M27" s="25" t="s">
        <v>51</v>
      </c>
      <c r="N27" s="42" t="s">
        <v>52</v>
      </c>
      <c r="O27" s="26" t="s">
        <v>53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</row>
    <row r="28" spans="1:20" ht="21.9" customHeight="1" x14ac:dyDescent="0.2">
      <c r="A28" s="24"/>
      <c r="B28" s="25"/>
      <c r="C28" s="43" t="s">
        <v>54</v>
      </c>
      <c r="D28" s="26" t="s">
        <v>55</v>
      </c>
      <c r="E28" s="15">
        <v>4000</v>
      </c>
      <c r="F28" s="16">
        <v>2507</v>
      </c>
      <c r="G28" s="16">
        <v>2445</v>
      </c>
      <c r="H28" s="16">
        <v>2254</v>
      </c>
      <c r="I28" s="17">
        <v>1405</v>
      </c>
      <c r="J28" s="17">
        <v>1835</v>
      </c>
      <c r="K28" s="10"/>
      <c r="L28" s="24"/>
      <c r="M28" s="25"/>
      <c r="N28" s="43" t="s">
        <v>54</v>
      </c>
      <c r="O28" s="26" t="s">
        <v>55</v>
      </c>
      <c r="P28" s="17">
        <v>1975</v>
      </c>
      <c r="Q28" s="17">
        <v>1768</v>
      </c>
      <c r="R28" s="17">
        <v>1949</v>
      </c>
      <c r="S28" s="17">
        <v>1943</v>
      </c>
      <c r="T28" s="17">
        <v>1792</v>
      </c>
    </row>
    <row r="29" spans="1:20" ht="21.9" customHeight="1" x14ac:dyDescent="0.2">
      <c r="A29" s="24"/>
      <c r="B29" s="25" t="s">
        <v>29</v>
      </c>
      <c r="C29" s="43" t="s">
        <v>56</v>
      </c>
      <c r="D29" s="26" t="s">
        <v>57</v>
      </c>
      <c r="E29" s="15">
        <v>821622</v>
      </c>
      <c r="F29" s="16">
        <v>560049</v>
      </c>
      <c r="G29" s="16">
        <v>548445</v>
      </c>
      <c r="H29" s="16">
        <v>565299</v>
      </c>
      <c r="I29" s="17">
        <v>563189</v>
      </c>
      <c r="J29" s="17">
        <v>584954</v>
      </c>
      <c r="K29" s="10"/>
      <c r="L29" s="24"/>
      <c r="M29" s="25" t="s">
        <v>29</v>
      </c>
      <c r="N29" s="43" t="s">
        <v>56</v>
      </c>
      <c r="O29" s="26" t="s">
        <v>57</v>
      </c>
      <c r="P29" s="17">
        <v>581878</v>
      </c>
      <c r="Q29" s="17">
        <v>598399</v>
      </c>
      <c r="R29" s="17">
        <v>609041</v>
      </c>
      <c r="S29" s="17">
        <v>602743</v>
      </c>
      <c r="T29" s="17">
        <v>592389</v>
      </c>
    </row>
    <row r="30" spans="1:20" ht="21.9" customHeight="1" x14ac:dyDescent="0.2">
      <c r="A30" s="24"/>
      <c r="B30" s="25"/>
      <c r="C30" s="44" t="s">
        <v>58</v>
      </c>
      <c r="D30" s="26" t="s">
        <v>28</v>
      </c>
      <c r="E30" s="15">
        <v>866922</v>
      </c>
      <c r="F30" s="15">
        <v>562556</v>
      </c>
      <c r="G30" s="15">
        <v>550890</v>
      </c>
      <c r="H30" s="15">
        <v>567553</v>
      </c>
      <c r="I30" s="17">
        <v>564594</v>
      </c>
      <c r="J30" s="17">
        <v>586789</v>
      </c>
      <c r="K30" s="10"/>
      <c r="L30" s="24"/>
      <c r="M30" s="25"/>
      <c r="N30" s="44" t="s">
        <v>58</v>
      </c>
      <c r="O30" s="26" t="s">
        <v>28</v>
      </c>
      <c r="P30" s="17">
        <v>583853</v>
      </c>
      <c r="Q30" s="17">
        <v>600167</v>
      </c>
      <c r="R30" s="17">
        <v>610990</v>
      </c>
      <c r="S30" s="17">
        <f>SUM(S27:S29)</f>
        <v>604686</v>
      </c>
      <c r="T30" s="17">
        <f>SUM(T27:T29)</f>
        <v>594181</v>
      </c>
    </row>
    <row r="31" spans="1:20" ht="21.9" customHeight="1" x14ac:dyDescent="0.2">
      <c r="A31" s="24"/>
      <c r="B31" s="25" t="s">
        <v>59</v>
      </c>
      <c r="C31" s="13" t="s">
        <v>38</v>
      </c>
      <c r="D31" s="14"/>
      <c r="E31" s="15">
        <v>27178</v>
      </c>
      <c r="F31" s="16">
        <v>30547</v>
      </c>
      <c r="G31" s="16">
        <v>27096</v>
      </c>
      <c r="H31" s="16">
        <v>26387</v>
      </c>
      <c r="I31" s="17">
        <v>32907</v>
      </c>
      <c r="J31" s="17">
        <v>33712</v>
      </c>
      <c r="K31" s="10"/>
      <c r="L31" s="24"/>
      <c r="M31" s="25" t="s">
        <v>59</v>
      </c>
      <c r="N31" s="13" t="s">
        <v>38</v>
      </c>
      <c r="O31" s="14"/>
      <c r="P31" s="17">
        <v>25362</v>
      </c>
      <c r="Q31" s="17">
        <v>30572</v>
      </c>
      <c r="R31" s="17">
        <v>28974</v>
      </c>
      <c r="S31" s="17">
        <v>30017</v>
      </c>
      <c r="T31" s="17">
        <v>28118</v>
      </c>
    </row>
    <row r="32" spans="1:20" ht="21.9" customHeight="1" x14ac:dyDescent="0.2">
      <c r="A32" s="24"/>
      <c r="B32" s="25"/>
      <c r="C32" s="45" t="s">
        <v>60</v>
      </c>
      <c r="D32" s="46"/>
      <c r="E32" s="15">
        <v>3263904</v>
      </c>
      <c r="F32" s="15">
        <v>4106708</v>
      </c>
      <c r="G32" s="15">
        <v>3866774</v>
      </c>
      <c r="H32" s="15">
        <v>3505376</v>
      </c>
      <c r="I32" s="17">
        <v>3544234</v>
      </c>
      <c r="J32" s="17">
        <v>3519164</v>
      </c>
      <c r="K32" s="10"/>
      <c r="L32" s="24"/>
      <c r="M32" s="25"/>
      <c r="N32" s="45" t="s">
        <v>60</v>
      </c>
      <c r="O32" s="46"/>
      <c r="P32" s="17">
        <v>3638227</v>
      </c>
      <c r="Q32" s="17">
        <v>3760042</v>
      </c>
      <c r="R32" s="17">
        <v>3717831</v>
      </c>
      <c r="S32" s="17">
        <f>SUM(S25,S26,S30,S31)</f>
        <v>3718780</v>
      </c>
      <c r="T32" s="17">
        <f>SUM(T25,T26,T30,T31)</f>
        <v>3764010</v>
      </c>
    </row>
    <row r="33" spans="1:20" ht="21.9" customHeight="1" x14ac:dyDescent="0.2">
      <c r="A33" s="47"/>
      <c r="B33" s="13" t="s">
        <v>61</v>
      </c>
      <c r="C33" s="48"/>
      <c r="D33" s="14"/>
      <c r="E33" s="49">
        <v>6791523</v>
      </c>
      <c r="F33" s="15">
        <v>6644727</v>
      </c>
      <c r="G33" s="15">
        <v>6355891</v>
      </c>
      <c r="H33" s="15">
        <v>5969418</v>
      </c>
      <c r="I33" s="17">
        <v>5907082</v>
      </c>
      <c r="J33" s="17">
        <v>5740308</v>
      </c>
      <c r="K33" s="10"/>
      <c r="L33" s="47"/>
      <c r="M33" s="13" t="s">
        <v>61</v>
      </c>
      <c r="N33" s="48"/>
      <c r="O33" s="14"/>
      <c r="P33" s="17">
        <v>5984600</v>
      </c>
      <c r="Q33" s="17">
        <v>6309552</v>
      </c>
      <c r="R33" s="17">
        <v>6010146</v>
      </c>
      <c r="S33" s="17">
        <f>S13+S14+S19+S32</f>
        <v>6010561</v>
      </c>
      <c r="T33" s="17">
        <f>T13+T14+T19+T32</f>
        <v>5979926</v>
      </c>
    </row>
    <row r="34" spans="1:20" ht="21.9" customHeight="1" x14ac:dyDescent="0.2">
      <c r="A34" s="50"/>
      <c r="B34" s="10"/>
      <c r="C34" s="51"/>
      <c r="D34" s="27" t="s">
        <v>62</v>
      </c>
      <c r="E34" s="52">
        <v>2.95</v>
      </c>
      <c r="F34" s="53">
        <v>3.4</v>
      </c>
      <c r="G34" s="53">
        <v>3.6</v>
      </c>
      <c r="H34" s="54">
        <v>3.5328769535762583</v>
      </c>
      <c r="I34" s="54">
        <v>3.1765046755838111</v>
      </c>
      <c r="J34" s="55">
        <v>2.9412890009558934</v>
      </c>
      <c r="K34" s="10"/>
      <c r="L34" s="50"/>
      <c r="M34" s="10"/>
      <c r="N34" s="51"/>
      <c r="O34" s="27" t="s">
        <v>62</v>
      </c>
      <c r="P34" s="55">
        <v>2.8855116572530179</v>
      </c>
      <c r="Q34" s="55">
        <v>2.6799623417743121</v>
      </c>
      <c r="R34" s="55">
        <v>2.52</v>
      </c>
      <c r="S34" s="55">
        <f>ROUND(S33/S4*100,2)</f>
        <v>2.5</v>
      </c>
      <c r="T34" s="55">
        <f>ROUND(T33/T4*100,2)</f>
        <v>2.5099999999999998</v>
      </c>
    </row>
    <row r="35" spans="1:20" ht="21.9" customHeight="1" x14ac:dyDescent="0.2">
      <c r="A35" s="56" t="s">
        <v>63</v>
      </c>
      <c r="B35" s="57"/>
      <c r="C35" s="58"/>
      <c r="D35" s="59" t="s">
        <v>64</v>
      </c>
      <c r="E35" s="52">
        <v>2.9</v>
      </c>
      <c r="F35" s="53">
        <v>3.3</v>
      </c>
      <c r="G35" s="53">
        <v>3.45</v>
      </c>
      <c r="H35" s="54">
        <v>3.3823474766978583</v>
      </c>
      <c r="I35" s="54">
        <v>3.0771690354513916</v>
      </c>
      <c r="J35" s="55">
        <v>2.858344435546651</v>
      </c>
      <c r="K35" s="10"/>
      <c r="L35" s="56" t="s">
        <v>63</v>
      </c>
      <c r="M35" s="57"/>
      <c r="N35" s="58"/>
      <c r="O35" s="59" t="s">
        <v>64</v>
      </c>
      <c r="P35" s="55">
        <v>2.814190806603956</v>
      </c>
      <c r="Q35" s="55">
        <v>2.6235771909696348</v>
      </c>
      <c r="R35" s="55">
        <v>2.48</v>
      </c>
      <c r="S35" s="55">
        <f>ROUND(S33/S5*100,2)</f>
        <v>2.46</v>
      </c>
      <c r="T35" s="55">
        <f>ROUND(T33/T5*100,2)</f>
        <v>2.46</v>
      </c>
    </row>
    <row r="36" spans="1:20" ht="21.9" customHeight="1" x14ac:dyDescent="0.2">
      <c r="A36" s="60" t="s">
        <v>65</v>
      </c>
      <c r="B36" s="61"/>
      <c r="C36" s="62"/>
      <c r="D36" s="59" t="s">
        <v>66</v>
      </c>
      <c r="E36" s="52">
        <v>2.95</v>
      </c>
      <c r="F36" s="53">
        <v>3.39</v>
      </c>
      <c r="G36" s="53">
        <v>3.58</v>
      </c>
      <c r="H36" s="54">
        <v>3.510972783202678</v>
      </c>
      <c r="I36" s="54">
        <v>3.1687220204375173</v>
      </c>
      <c r="J36" s="55">
        <v>2.937311365265312</v>
      </c>
      <c r="K36" s="10"/>
      <c r="L36" s="60" t="s">
        <v>65</v>
      </c>
      <c r="M36" s="61"/>
      <c r="N36" s="62"/>
      <c r="O36" s="59" t="s">
        <v>66</v>
      </c>
      <c r="P36" s="55">
        <v>2.880978861550533</v>
      </c>
      <c r="Q36" s="55">
        <v>2.6754621415156219</v>
      </c>
      <c r="R36" s="55">
        <v>2.52</v>
      </c>
      <c r="S36" s="55">
        <f>ROUND(S33/S6*100,2)</f>
        <v>2.5</v>
      </c>
      <c r="T36" s="55">
        <f>ROUND(T33/T6*100,2)</f>
        <v>2.5</v>
      </c>
    </row>
    <row r="37" spans="1:20" ht="21.9" customHeight="1" x14ac:dyDescent="0.2">
      <c r="A37" s="50"/>
      <c r="B37" s="63"/>
      <c r="C37" s="64"/>
      <c r="D37" s="26" t="s">
        <v>67</v>
      </c>
      <c r="E37" s="15">
        <v>308</v>
      </c>
      <c r="F37" s="16">
        <v>265</v>
      </c>
      <c r="G37" s="16">
        <v>266</v>
      </c>
      <c r="H37" s="16">
        <v>259</v>
      </c>
      <c r="I37" s="16">
        <v>252</v>
      </c>
      <c r="J37" s="16">
        <v>253</v>
      </c>
      <c r="K37" s="10"/>
      <c r="L37" s="50"/>
      <c r="M37" s="63"/>
      <c r="N37" s="64"/>
      <c r="O37" s="26" t="s">
        <v>67</v>
      </c>
      <c r="P37" s="16">
        <v>264</v>
      </c>
      <c r="Q37" s="16">
        <v>264</v>
      </c>
      <c r="R37" s="16">
        <v>265</v>
      </c>
      <c r="S37" s="16">
        <v>259</v>
      </c>
      <c r="T37" s="16">
        <v>254</v>
      </c>
    </row>
    <row r="38" spans="1:20" ht="21.9" customHeight="1" x14ac:dyDescent="0.2">
      <c r="A38" s="56" t="s">
        <v>68</v>
      </c>
      <c r="B38" s="65"/>
      <c r="C38" s="58"/>
      <c r="D38" s="26" t="s">
        <v>69</v>
      </c>
      <c r="E38" s="15">
        <v>13</v>
      </c>
      <c r="F38" s="16">
        <v>8</v>
      </c>
      <c r="G38" s="16">
        <v>7</v>
      </c>
      <c r="H38" s="16">
        <v>7</v>
      </c>
      <c r="I38" s="16">
        <v>8</v>
      </c>
      <c r="J38" s="16">
        <v>8</v>
      </c>
      <c r="K38" s="10"/>
      <c r="L38" s="56" t="s">
        <v>68</v>
      </c>
      <c r="M38" s="65"/>
      <c r="N38" s="58"/>
      <c r="O38" s="26" t="s">
        <v>69</v>
      </c>
      <c r="P38" s="16">
        <v>8</v>
      </c>
      <c r="Q38" s="16">
        <v>8</v>
      </c>
      <c r="R38" s="16">
        <v>8</v>
      </c>
      <c r="S38" s="16">
        <v>8</v>
      </c>
      <c r="T38" s="16">
        <v>8</v>
      </c>
    </row>
    <row r="39" spans="1:20" ht="21.9" customHeight="1" x14ac:dyDescent="0.2">
      <c r="A39" s="66"/>
      <c r="B39" s="10"/>
      <c r="C39" s="51"/>
      <c r="D39" s="67" t="s">
        <v>70</v>
      </c>
      <c r="E39" s="15">
        <v>321</v>
      </c>
      <c r="F39" s="15">
        <v>273</v>
      </c>
      <c r="G39" s="15">
        <v>273</v>
      </c>
      <c r="H39" s="15">
        <v>266</v>
      </c>
      <c r="I39" s="16">
        <v>260</v>
      </c>
      <c r="J39" s="16">
        <v>261</v>
      </c>
      <c r="K39" s="10"/>
      <c r="L39" s="66"/>
      <c r="M39" s="10"/>
      <c r="N39" s="51"/>
      <c r="O39" s="67" t="s">
        <v>70</v>
      </c>
      <c r="P39" s="16">
        <v>272</v>
      </c>
      <c r="Q39" s="16">
        <v>272</v>
      </c>
      <c r="R39" s="16">
        <v>273</v>
      </c>
      <c r="S39" s="16">
        <f>SUM(S37:S38)</f>
        <v>267</v>
      </c>
      <c r="T39" s="16">
        <f>SUM(T37:T38)</f>
        <v>262</v>
      </c>
    </row>
    <row r="40" spans="1:20" ht="21.9" customHeight="1" x14ac:dyDescent="0.2">
      <c r="A40" s="47"/>
      <c r="B40" s="68"/>
      <c r="C40" s="69"/>
      <c r="D40" s="70" t="s">
        <v>71</v>
      </c>
      <c r="E40" s="15">
        <v>10</v>
      </c>
      <c r="F40" s="71">
        <v>6</v>
      </c>
      <c r="G40" s="71">
        <v>15</v>
      </c>
      <c r="H40" s="71">
        <v>32</v>
      </c>
      <c r="I40" s="71">
        <v>42</v>
      </c>
      <c r="J40" s="71">
        <v>44</v>
      </c>
      <c r="K40" s="10"/>
      <c r="L40" s="47"/>
      <c r="M40" s="68"/>
      <c r="N40" s="69"/>
      <c r="O40" s="70" t="s">
        <v>71</v>
      </c>
      <c r="P40" s="71">
        <v>27</v>
      </c>
      <c r="Q40" s="71">
        <v>15</v>
      </c>
      <c r="R40" s="71">
        <v>6</v>
      </c>
      <c r="S40" s="71">
        <v>13</v>
      </c>
      <c r="T40" s="71">
        <v>12</v>
      </c>
    </row>
    <row r="41" spans="1:20" ht="21.9" customHeight="1" x14ac:dyDescent="0.2">
      <c r="A41" s="31" t="s">
        <v>72</v>
      </c>
      <c r="B41" s="33"/>
      <c r="C41" s="33"/>
      <c r="D41" s="32"/>
      <c r="E41" s="15">
        <v>718232</v>
      </c>
      <c r="F41" s="15">
        <v>717682</v>
      </c>
      <c r="G41" s="15">
        <v>650197</v>
      </c>
      <c r="H41" s="15">
        <v>639179.57894736843</v>
      </c>
      <c r="I41" s="15">
        <v>716993.98076923075</v>
      </c>
      <c r="J41" s="16">
        <v>748763.5632183908</v>
      </c>
      <c r="K41" s="10"/>
      <c r="L41" s="31" t="s">
        <v>72</v>
      </c>
      <c r="M41" s="33"/>
      <c r="N41" s="33"/>
      <c r="O41" s="32"/>
      <c r="P41" s="16">
        <v>763705.9117647059</v>
      </c>
      <c r="Q41" s="16">
        <v>867023.3823529412</v>
      </c>
      <c r="R41" s="16">
        <v>873384</v>
      </c>
      <c r="S41" s="16">
        <f>ROUND(S6/S39,0)</f>
        <v>900066</v>
      </c>
      <c r="T41" s="16">
        <f>ROUND(T6/T39,0)</f>
        <v>911789</v>
      </c>
    </row>
    <row r="42" spans="1:20" ht="21.9" customHeight="1" x14ac:dyDescent="0.2">
      <c r="A42" s="50"/>
      <c r="B42" s="63"/>
      <c r="C42" s="64"/>
      <c r="D42" s="72" t="s">
        <v>73</v>
      </c>
      <c r="E42" s="15">
        <v>8210</v>
      </c>
      <c r="F42" s="15">
        <v>7763</v>
      </c>
      <c r="G42" s="15">
        <v>7658</v>
      </c>
      <c r="H42" s="15">
        <v>7794.6466165413531</v>
      </c>
      <c r="I42" s="15">
        <v>7343.2846153846158</v>
      </c>
      <c r="J42" s="16">
        <v>6955.6206896551721</v>
      </c>
      <c r="K42" s="10"/>
      <c r="L42" s="50"/>
      <c r="M42" s="63"/>
      <c r="N42" s="64"/>
      <c r="O42" s="72" t="s">
        <v>73</v>
      </c>
      <c r="P42" s="16">
        <v>6889.3933823529414</v>
      </c>
      <c r="Q42" s="16">
        <v>6895.2683823529414</v>
      </c>
      <c r="R42" s="16">
        <v>6819</v>
      </c>
      <c r="S42" s="16">
        <f>ROUND((S13+S14)/S39,0)</f>
        <v>6900</v>
      </c>
      <c r="T42" s="16">
        <f>ROUND((T13+T14)/T39,0)</f>
        <v>6823</v>
      </c>
    </row>
    <row r="43" spans="1:20" ht="21.9" customHeight="1" x14ac:dyDescent="0.2">
      <c r="A43" s="56" t="s">
        <v>74</v>
      </c>
      <c r="B43" s="57"/>
      <c r="C43" s="58"/>
      <c r="D43" s="73" t="s">
        <v>75</v>
      </c>
      <c r="E43" s="15">
        <v>12947</v>
      </c>
      <c r="F43" s="15">
        <v>16577</v>
      </c>
      <c r="G43" s="15">
        <v>15624</v>
      </c>
      <c r="H43" s="15">
        <v>14646.774436090225</v>
      </c>
      <c r="I43" s="15">
        <v>15376.261538461538</v>
      </c>
      <c r="J43" s="16">
        <v>15037.896551724138</v>
      </c>
      <c r="K43" s="10"/>
      <c r="L43" s="74" t="s">
        <v>74</v>
      </c>
      <c r="M43" s="75"/>
      <c r="N43" s="76"/>
      <c r="O43" s="73" t="s">
        <v>75</v>
      </c>
      <c r="P43" s="16">
        <v>15112.8125</v>
      </c>
      <c r="Q43" s="16">
        <v>16301.613970588236</v>
      </c>
      <c r="R43" s="16">
        <v>15196</v>
      </c>
      <c r="S43" s="16">
        <f>ROUND((S19+S32)/S39,0)</f>
        <v>15611</v>
      </c>
      <c r="T43" s="16">
        <f>ROUND((T19+T32)/T39,0)</f>
        <v>16002</v>
      </c>
    </row>
    <row r="44" spans="1:20" ht="21.9" customHeight="1" x14ac:dyDescent="0.2">
      <c r="A44" s="60" t="s">
        <v>76</v>
      </c>
      <c r="B44" s="61"/>
      <c r="C44" s="62"/>
      <c r="D44" s="59" t="s">
        <v>77</v>
      </c>
      <c r="E44" s="15">
        <v>21157</v>
      </c>
      <c r="F44" s="15">
        <v>24340</v>
      </c>
      <c r="G44" s="15">
        <v>23282</v>
      </c>
      <c r="H44" s="15">
        <v>22441.42105263158</v>
      </c>
      <c r="I44" s="15">
        <v>22719.546153846153</v>
      </c>
      <c r="J44" s="16">
        <v>21993.517241379312</v>
      </c>
      <c r="K44" s="10"/>
      <c r="L44" s="60" t="s">
        <v>76</v>
      </c>
      <c r="M44" s="61"/>
      <c r="N44" s="62"/>
      <c r="O44" s="59" t="s">
        <v>77</v>
      </c>
      <c r="P44" s="16">
        <v>22002.205882352941</v>
      </c>
      <c r="Q44" s="16">
        <v>23196.882352941175</v>
      </c>
      <c r="R44" s="16">
        <v>22015</v>
      </c>
      <c r="S44" s="16">
        <f>ROUND(S33/S39,0)</f>
        <v>22511</v>
      </c>
      <c r="T44" s="16">
        <f>ROUND(T33/T39,0)</f>
        <v>22824</v>
      </c>
    </row>
    <row r="45" spans="1:20" ht="21.9" customHeight="1" x14ac:dyDescent="0.2">
      <c r="A45" s="50"/>
      <c r="B45" s="63"/>
      <c r="C45" s="64"/>
      <c r="D45" s="77" t="s">
        <v>78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6">
        <v>0</v>
      </c>
      <c r="K45" s="10"/>
      <c r="L45" s="50"/>
      <c r="M45" s="63"/>
      <c r="N45" s="64"/>
      <c r="O45" s="78" t="s">
        <v>78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</row>
    <row r="46" spans="1:20" ht="21.9" customHeight="1" x14ac:dyDescent="0.2">
      <c r="A46" s="56" t="s">
        <v>79</v>
      </c>
      <c r="B46" s="57"/>
      <c r="C46" s="58"/>
      <c r="D46" s="77" t="s">
        <v>80</v>
      </c>
      <c r="E46" s="15">
        <v>0</v>
      </c>
      <c r="F46" s="15">
        <v>7</v>
      </c>
      <c r="G46" s="15">
        <v>7</v>
      </c>
      <c r="H46" s="15">
        <v>7</v>
      </c>
      <c r="I46" s="15">
        <v>7</v>
      </c>
      <c r="J46" s="16">
        <v>7</v>
      </c>
      <c r="K46" s="10"/>
      <c r="L46" s="56" t="s">
        <v>79</v>
      </c>
      <c r="M46" s="57"/>
      <c r="N46" s="58"/>
      <c r="O46" s="78" t="s">
        <v>80</v>
      </c>
      <c r="P46" s="16">
        <v>7</v>
      </c>
      <c r="Q46" s="16">
        <v>7</v>
      </c>
      <c r="R46" s="16">
        <v>7</v>
      </c>
      <c r="S46" s="16">
        <v>7</v>
      </c>
      <c r="T46" s="16">
        <v>7</v>
      </c>
    </row>
    <row r="47" spans="1:20" ht="21.9" customHeight="1" x14ac:dyDescent="0.2">
      <c r="A47" s="47"/>
      <c r="B47" s="68"/>
      <c r="C47" s="69"/>
      <c r="D47" s="67" t="s">
        <v>49</v>
      </c>
      <c r="E47" s="15">
        <v>8</v>
      </c>
      <c r="F47" s="15">
        <v>7</v>
      </c>
      <c r="G47" s="15">
        <v>7</v>
      </c>
      <c r="H47" s="15">
        <v>7</v>
      </c>
      <c r="I47" s="15">
        <v>7</v>
      </c>
      <c r="J47" s="16">
        <v>7</v>
      </c>
      <c r="L47" s="47"/>
      <c r="M47" s="68"/>
      <c r="N47" s="69"/>
      <c r="O47" s="67" t="s">
        <v>49</v>
      </c>
      <c r="P47" s="16">
        <v>7</v>
      </c>
      <c r="Q47" s="16">
        <v>7</v>
      </c>
      <c r="R47" s="16">
        <v>7</v>
      </c>
      <c r="S47" s="16">
        <v>7</v>
      </c>
      <c r="T47" s="16">
        <v>7</v>
      </c>
    </row>
  </sheetData>
  <mergeCells count="58">
    <mergeCell ref="A46:C46"/>
    <mergeCell ref="L46:N46"/>
    <mergeCell ref="A41:D41"/>
    <mergeCell ref="L41:O41"/>
    <mergeCell ref="A43:C43"/>
    <mergeCell ref="L43:N43"/>
    <mergeCell ref="A44:C44"/>
    <mergeCell ref="L44:N44"/>
    <mergeCell ref="A35:C35"/>
    <mergeCell ref="L35:N35"/>
    <mergeCell ref="A36:C36"/>
    <mergeCell ref="L36:N36"/>
    <mergeCell ref="A38:C38"/>
    <mergeCell ref="L38:N38"/>
    <mergeCell ref="C31:D31"/>
    <mergeCell ref="N31:O31"/>
    <mergeCell ref="C32:D32"/>
    <mergeCell ref="N32:O32"/>
    <mergeCell ref="B33:D33"/>
    <mergeCell ref="M33:O33"/>
    <mergeCell ref="C24:D24"/>
    <mergeCell ref="N24:O24"/>
    <mergeCell ref="C25:D25"/>
    <mergeCell ref="N25:O25"/>
    <mergeCell ref="C26:D26"/>
    <mergeCell ref="N26:O26"/>
    <mergeCell ref="C17:D17"/>
    <mergeCell ref="N17:O17"/>
    <mergeCell ref="C18:D18"/>
    <mergeCell ref="N18:O18"/>
    <mergeCell ref="C19:D19"/>
    <mergeCell ref="N19:O19"/>
    <mergeCell ref="B14:D14"/>
    <mergeCell ref="M14:O14"/>
    <mergeCell ref="C15:D15"/>
    <mergeCell ref="N15:O15"/>
    <mergeCell ref="C16:D16"/>
    <mergeCell ref="N16:O16"/>
    <mergeCell ref="C7:D7"/>
    <mergeCell ref="N7:O7"/>
    <mergeCell ref="C12:D12"/>
    <mergeCell ref="N12:O12"/>
    <mergeCell ref="C13:D13"/>
    <mergeCell ref="N13:O13"/>
    <mergeCell ref="A5:B5"/>
    <mergeCell ref="C5:D5"/>
    <mergeCell ref="L5:M5"/>
    <mergeCell ref="N5:O5"/>
    <mergeCell ref="A6:B6"/>
    <mergeCell ref="C6:D6"/>
    <mergeCell ref="L6:M6"/>
    <mergeCell ref="N6:O6"/>
    <mergeCell ref="A3:D3"/>
    <mergeCell ref="L3:O3"/>
    <mergeCell ref="A4:B4"/>
    <mergeCell ref="C4:D4"/>
    <mergeCell ref="L4:M4"/>
    <mergeCell ref="N4:O4"/>
  </mergeCells>
  <phoneticPr fontId="3"/>
  <pageMargins left="0.78740157480314965" right="0.78740157480314965" top="0.78740157480314965" bottom="0.78740157480314965" header="0.51181102362204722" footer="0.51181102362204722"/>
  <pageSetup paperSize="9" scale="75" fitToWidth="2" orientation="portrait" blackAndWhite="1" r:id="rId1"/>
  <headerFooter alignWithMargins="0"/>
  <colBreaks count="1" manualBreakCount="1">
    <brk id="10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189-190</vt:lpstr>
      <vt:lpstr>'189-190'!Print_Area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卓也</dc:creator>
  <cp:lastModifiedBy>鈴木 卓也</cp:lastModifiedBy>
  <dcterms:created xsi:type="dcterms:W3CDTF">2019-12-25T01:03:02Z</dcterms:created>
  <dcterms:modified xsi:type="dcterms:W3CDTF">2019-12-25T01:04:00Z</dcterms:modified>
</cp:coreProperties>
</file>