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係共有\共有\経営比較分析表\H30年度分　経営比較分析表\"/>
    </mc:Choice>
  </mc:AlternateContent>
  <workbookProtection workbookAlgorithmName="SHA-512" workbookHashValue="WOgF+CNKOOVofApKcR+hoKvLL8BW9qHr2SlWfTXJb0eFvNOP0cSKXAtMOWfNAFyWShqu+2rpq6mnuodrca1vvA==" workbookSaltValue="NbEvMqosBZYfY9IdMd6+IQ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R6" i="5"/>
  <c r="Q6" i="5"/>
  <c r="P6" i="5"/>
  <c r="O6" i="5"/>
  <c r="N6" i="5"/>
  <c r="M6" i="5"/>
  <c r="L6" i="5"/>
  <c r="K6" i="5"/>
  <c r="J6" i="5"/>
  <c r="I8" i="4" s="1"/>
  <c r="I6" i="5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D10" i="4"/>
  <c r="W10" i="4"/>
  <c r="P10" i="4"/>
  <c r="I10" i="4"/>
  <c r="B10" i="4"/>
  <c r="BB8" i="4"/>
  <c r="AT8" i="4"/>
  <c r="AL8" i="4"/>
  <c r="AD8" i="4"/>
  <c r="W8" i="4"/>
  <c r="P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<sst xmlns="http://schemas.openxmlformats.org/spreadsheetml/2006/main" count="267" uniqueCount="111">
  <si>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</si>
  <si>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</si>
  <si>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</si>
  <si>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</si>
  <si>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</si>
  <si>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</si>
  <si>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</si>
  <si>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</si>
  <si>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</si>
  <si>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</si>
  <si>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</si>
  <si>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</si>
  <si>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</si>
  <si>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</si>
  <si>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</si>
  <si>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</si>
  <si>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</si>
  <si>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</si>
  <si>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</si>
  <si>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</si>
  <si>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</si>
  <si>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</si>
  <si>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</si>
  <si>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</si>
  <si>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</si>
  <si>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</si>
  <si>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</si>
  <si>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</si>
  <si>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</si>
  <si>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</si>
  <si>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</si>
  <si>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</si>
  <si>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</si>
  <si>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</si>
  <si>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</si>
  <si>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</si>
  <si>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</si>
  <si>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</si>
  <si>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</si>
  <si>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</si>
  <si>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</si>
  <si>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</si>
  <si>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</si>
  <si>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</si>
  <si>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</si>
  <si>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</si>
  <si>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</si>
  <si>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</si>
  <si>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</si>
  <si>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</si>
  <si>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</si>
  <si>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</si>
  <si>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</si>
  <si>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</si>
  <si>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</si>
  <si>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</si>
  <si>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</si>
  <si>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</si>
  <si>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</si>
  <si>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</si>
  <si>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</si>
  <si>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</si>
  <si>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</si>
  <si>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</si>
  <si>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</si>
  <si>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</si>
  <si>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</si>
  <si>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</si>
  <si>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</si>
  <si>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</si>
  <si>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</si>
  <si>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</si>
  <si>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</si>
  <si>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</si>
  <si>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</si>
  <si>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</si>
  <si>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</si>
  <si>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</si>
  <si>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</si>
  <si>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</si>
  <si>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</si>
  <si>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</si>
  <si>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</si>
  <si>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</si>
  <si>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</si>
  <si>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</si>
  <si>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</si>
  <si>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</si>
  <si>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</si>
  <si>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</si>
  <si>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</si>
  <si>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</si>
  <si>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</si>
  <si>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</si>
  <si>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</si>
  <si>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</si>
  <si>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福島市</t>
  </si>
  <si>
    <t>法適用</t>
  </si>
  <si>
    <t>下水道事業</t>
  </si>
  <si>
    <t>特定環境保全公共下水道</t>
  </si>
  <si>
    <t>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</si>
  <si>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</si>
  <si>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</si>
  <si>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</si>
  <si>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</si>
  <si>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</si>
  <si>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</si>
  <si>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</si>
  <si>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平成3年度の整備開始から25年余りが経過していることや、総処理水量中の有収率が低い（不明水が多い）状況となっていることから、今後は施設の老朽化の調査や対策が必要となってきています。</t>
    <phoneticPr fontId="16"/>
  </si>
  <si>
    <t xml:space="preserve"> 予防保全型の維持管理を行い、道路陥没事故やポンプ場・処理場の機能停止、また多くの不明水流入による処理場への負荷増大を防ぎ、維持管理費用の増加を防止することで経費回収率の向上を図り、経営の健全化を進めます。</t>
    <rPh sb="15" eb="17">
      <t>ドウロ</t>
    </rPh>
    <rPh sb="17" eb="19">
      <t>カンボツ</t>
    </rPh>
    <rPh sb="25" eb="26">
      <t>ジョウ</t>
    </rPh>
    <rPh sb="27" eb="30">
      <t>ショリジョウ</t>
    </rPh>
    <rPh sb="98" eb="99">
      <t>スス</t>
    </rPh>
    <phoneticPr fontId="16"/>
  </si>
  <si>
    <t>　本市特定環境保全公共下水道事業は、磐梯朝日国立公園に位置し、周辺景勝地観光の拠点となっている土湯温泉町に、自然環境の保全及び生活環境の改善を図り、健康で快適な観光地を目指すため整備され、平成7年度から利用を開始しています。
　企業債残高の規模を示す④企業債残高対事業規模比率はH29年度より減少したものの、全国平均に比べ依然高い状況にあるため、効果的な建設改良費の執行に努めていきます。
　当処理区は人口の少ない山あいの温泉地であり、処理水量が少なく使用料収入の確保が困難であることから、⑥汚水処理原価は類似団体や全国平均に比べ高く、⑤経費回収率は水準より低い状況になっています。
　また、下水道接続が進まないことなどにより、⑦施設利用率と⑧水洗化率が低い水準となっています。</t>
    <rPh sb="114" eb="116">
      <t>キギョウ</t>
    </rPh>
    <rPh sb="116" eb="117">
      <t>サイ</t>
    </rPh>
    <rPh sb="117" eb="119">
      <t>ザンダカ</t>
    </rPh>
    <rPh sb="120" eb="122">
      <t>キボ</t>
    </rPh>
    <rPh sb="123" eb="124">
      <t>シメ</t>
    </rPh>
    <rPh sb="126" eb="128">
      <t>キギョウ</t>
    </rPh>
    <rPh sb="128" eb="129">
      <t>サイ</t>
    </rPh>
    <rPh sb="129" eb="131">
      <t>ザンダカ</t>
    </rPh>
    <rPh sb="131" eb="132">
      <t>タイ</t>
    </rPh>
    <rPh sb="132" eb="134">
      <t>ジギョウ</t>
    </rPh>
    <rPh sb="134" eb="136">
      <t>キボ</t>
    </rPh>
    <rPh sb="136" eb="138">
      <t>ヒリツ</t>
    </rPh>
    <rPh sb="142" eb="143">
      <t>ネン</t>
    </rPh>
    <rPh sb="143" eb="144">
      <t>ド</t>
    </rPh>
    <rPh sb="146" eb="148">
      <t>ゲンショウ</t>
    </rPh>
    <rPh sb="154" eb="156">
      <t>ゼンコク</t>
    </rPh>
    <rPh sb="156" eb="158">
      <t>ヘイキン</t>
    </rPh>
    <rPh sb="159" eb="160">
      <t>クラ</t>
    </rPh>
    <rPh sb="161" eb="163">
      <t>イゼン</t>
    </rPh>
    <rPh sb="163" eb="164">
      <t>タカ</t>
    </rPh>
    <rPh sb="165" eb="167">
      <t>ジョウキョウ</t>
    </rPh>
    <rPh sb="186" eb="187">
      <t>ツト</t>
    </rPh>
    <rPh sb="196" eb="197">
      <t>トウ</t>
    </rPh>
    <rPh sb="199" eb="200">
      <t>ク</t>
    </rPh>
    <rPh sb="246" eb="248">
      <t>オスイ</t>
    </rPh>
    <rPh sb="248" eb="250">
      <t>ショリ</t>
    </rPh>
    <rPh sb="250" eb="252">
      <t>ゲンカ</t>
    </rPh>
    <rPh sb="253" eb="255">
      <t>ルイジ</t>
    </rPh>
    <rPh sb="255" eb="257">
      <t>ダンタイ</t>
    </rPh>
    <rPh sb="258" eb="260">
      <t>ゼンコク</t>
    </rPh>
    <rPh sb="260" eb="262">
      <t>ヘイキン</t>
    </rPh>
    <rPh sb="263" eb="264">
      <t>クラ</t>
    </rPh>
    <rPh sb="269" eb="271">
      <t>ケイヒ</t>
    </rPh>
    <rPh sb="271" eb="273">
      <t>カイシュウ</t>
    </rPh>
    <rPh sb="273" eb="274">
      <t>リツ</t>
    </rPh>
    <rPh sb="275" eb="277">
      <t>スイジュン</t>
    </rPh>
    <rPh sb="279" eb="280">
      <t>ヒク</t>
    </rPh>
    <rPh sb="281" eb="283">
      <t>ジョウキョウ</t>
    </rPh>
    <rPh sb="322" eb="325">
      <t>スイセンカ</t>
    </rPh>
    <rPh sb="325" eb="326">
      <t>リツ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</si>
</sst>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5" fillId="0" borderId="6" xfId="2" applyFont="1" applyBorder="1" applyAlignment="1" applyProtection="1">
      <alignment horizontal="left" vertical="top" wrapText="1"/>
      <protection locked="0"/>
    </xf>
    <xf numFmtId="0" fontId="15" fillId="0" borderId="0" xfId="2" applyFont="1" applyBorder="1" applyAlignment="1" applyProtection="1">
      <alignment horizontal="left" vertical="top" wrapText="1"/>
      <protection locked="0"/>
    </xf>
    <xf numFmtId="0" fontId="15" fillId="0" borderId="7" xfId="2" applyFont="1" applyBorder="1" applyAlignment="1" applyProtection="1">
      <alignment horizontal="left" vertical="top" wrapText="1"/>
      <protection locked="0"/>
    </xf>
    <xf numFmtId="0" fontId="15" fillId="0" borderId="8" xfId="2" applyFont="1" applyBorder="1" applyAlignment="1" applyProtection="1">
      <alignment horizontal="left" vertical="top" wrapText="1"/>
      <protection locked="0"/>
    </xf>
    <xf numFmtId="0" fontId="15" fillId="0" borderId="1" xfId="2" applyFont="1" applyBorder="1" applyAlignment="1" applyProtection="1">
      <alignment horizontal="left" vertical="top" wrapText="1"/>
      <protection locked="0"/>
    </xf>
    <xf numFmtId="0" fontId="15" fillId="0" borderId="9" xfId="2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35-419B-8D1B-2FD893092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516088"/>
        <c:axId val="134519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0.09</c:v>
                </c:pt>
                <c:pt idx="3">
                  <c:v>0.09</c:v>
                </c:pt>
                <c:pt idx="4">
                  <c:v>0.13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35-419B-8D1B-2FD893092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516088"/>
        <c:axId val="134519616"/>
      </c:lineChart>
      <c:dateAx>
        <c:axId val="134516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4519616"/>
        <c:crosses val="autoZero"/>
        <c:auto val="1"/>
        <c:lblOffset val="100"/>
        <c:baseTimeUnit val="years"/>
      </c:dateAx>
      <c:valAx>
        <c:axId val="134519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4516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30.93</c:v>
                </c:pt>
                <c:pt idx="3">
                  <c:v>30.07</c:v>
                </c:pt>
                <c:pt idx="4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92-4931-8A33-AAF37BAD9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307064"/>
        <c:axId val="350307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42.9</c:v>
                </c:pt>
                <c:pt idx="3">
                  <c:v>43.36</c:v>
                </c:pt>
                <c:pt idx="4">
                  <c:v>42.56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592-4931-8A33-AAF37BAD9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307064"/>
        <c:axId val="350307456"/>
      </c:lineChart>
      <c:dateAx>
        <c:axId val="350307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0307456"/>
        <c:crosses val="autoZero"/>
        <c:auto val="1"/>
        <c:lblOffset val="100"/>
        <c:baseTimeUnit val="years"/>
      </c:dateAx>
      <c:valAx>
        <c:axId val="350307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0307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61.34</c:v>
                </c:pt>
                <c:pt idx="3">
                  <c:v>64.87</c:v>
                </c:pt>
                <c:pt idx="4">
                  <c:v>72.180000000000007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C4-462C-A07E-0C3561C54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303536"/>
        <c:axId val="350304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83.5</c:v>
                </c:pt>
                <c:pt idx="3">
                  <c:v>83.06</c:v>
                </c:pt>
                <c:pt idx="4">
                  <c:v>83.32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8C4-462C-A07E-0C3561C54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303536"/>
        <c:axId val="350304320"/>
      </c:lineChart>
      <c:dateAx>
        <c:axId val="350303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0304320"/>
        <c:crosses val="autoZero"/>
        <c:auto val="1"/>
        <c:lblOffset val="100"/>
        <c:baseTimeUnit val="years"/>
      </c:dateAx>
      <c:valAx>
        <c:axId val="350304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0303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91.99</c:v>
                </c:pt>
                <c:pt idx="3">
                  <c:v>103.72</c:v>
                </c:pt>
                <c:pt idx="4">
                  <c:v>101.12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2E-4D40-9C47-8ADDD6BF2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517264"/>
        <c:axId val="134518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100.85</c:v>
                </c:pt>
                <c:pt idx="3">
                  <c:v>102.13</c:v>
                </c:pt>
                <c:pt idx="4">
                  <c:v>101.72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02E-4D40-9C47-8ADDD6BF2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517264"/>
        <c:axId val="134518832"/>
      </c:lineChart>
      <c:dateAx>
        <c:axId val="13451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4518832"/>
        <c:crosses val="autoZero"/>
        <c:auto val="1"/>
        <c:lblOffset val="100"/>
        <c:baseTimeUnit val="years"/>
      </c:dateAx>
      <c:valAx>
        <c:axId val="134518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4517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3.27</c:v>
                </c:pt>
                <c:pt idx="3">
                  <c:v>6.54</c:v>
                </c:pt>
                <c:pt idx="4">
                  <c:v>9.64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BF-470C-89D5-3CD77136D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517656"/>
        <c:axId val="134518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22.77</c:v>
                </c:pt>
                <c:pt idx="3">
                  <c:v>23.93</c:v>
                </c:pt>
                <c:pt idx="4">
                  <c:v>24.68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5BF-470C-89D5-3CD77136D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517656"/>
        <c:axId val="134518440"/>
      </c:lineChart>
      <c:dateAx>
        <c:axId val="134517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4518440"/>
        <c:crosses val="autoZero"/>
        <c:auto val="1"/>
        <c:lblOffset val="100"/>
        <c:baseTimeUnit val="years"/>
      </c:dateAx>
      <c:valAx>
        <c:axId val="134518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4517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E5-4177-90E3-59771BB14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056664"/>
        <c:axId val="350051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>
                  <c:v>0.01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E5-4177-90E3-59771BB14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056664"/>
        <c:axId val="350051176"/>
      </c:lineChart>
      <c:dateAx>
        <c:axId val="350056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0051176"/>
        <c:crosses val="autoZero"/>
        <c:auto val="1"/>
        <c:lblOffset val="100"/>
        <c:baseTimeUnit val="years"/>
      </c:dateAx>
      <c:valAx>
        <c:axId val="350051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0056664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61C-4ABD-81A3-25391734A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050000"/>
        <c:axId val="350051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110.77</c:v>
                </c:pt>
                <c:pt idx="3">
                  <c:v>109.51</c:v>
                </c:pt>
                <c:pt idx="4">
                  <c:v>112.88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61C-4ABD-81A3-25391734A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050000"/>
        <c:axId val="350051960"/>
      </c:lineChart>
      <c:dateAx>
        <c:axId val="350050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0051960"/>
        <c:crosses val="autoZero"/>
        <c:auto val="1"/>
        <c:lblOffset val="100"/>
        <c:baseTimeUnit val="years"/>
      </c:dateAx>
      <c:valAx>
        <c:axId val="350051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0050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91.62</c:v>
                </c:pt>
                <c:pt idx="3">
                  <c:v>95.57</c:v>
                </c:pt>
                <c:pt idx="4">
                  <c:v>97.24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E3-425B-8BB5-D8DC6658E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053528"/>
        <c:axId val="350050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46.78</c:v>
                </c:pt>
                <c:pt idx="3">
                  <c:v>47.44</c:v>
                </c:pt>
                <c:pt idx="4">
                  <c:v>49.18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0E3-425B-8BB5-D8DC6658E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053528"/>
        <c:axId val="350050784"/>
      </c:lineChart>
      <c:dateAx>
        <c:axId val="350053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0050784"/>
        <c:crosses val="autoZero"/>
        <c:auto val="1"/>
        <c:lblOffset val="100"/>
        <c:baseTimeUnit val="years"/>
      </c:dateAx>
      <c:valAx>
        <c:axId val="350050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0053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3343.1</c:v>
                </c:pt>
                <c:pt idx="3">
                  <c:v>4628.59</c:v>
                </c:pt>
                <c:pt idx="4">
                  <c:v>3408.23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251-4704-AB62-0084FB5B0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055096"/>
        <c:axId val="350300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1298.9100000000001</c:v>
                </c:pt>
                <c:pt idx="3">
                  <c:v>1243.71</c:v>
                </c:pt>
                <c:pt idx="4">
                  <c:v>1194.1500000000001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251-4704-AB62-0084FB5B0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055096"/>
        <c:axId val="350300400"/>
      </c:lineChart>
      <c:dateAx>
        <c:axId val="350055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0300400"/>
        <c:crosses val="autoZero"/>
        <c:auto val="1"/>
        <c:lblOffset val="100"/>
        <c:baseTimeUnit val="years"/>
      </c:dateAx>
      <c:valAx>
        <c:axId val="350300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0055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24.06</c:v>
                </c:pt>
                <c:pt idx="3">
                  <c:v>38.25</c:v>
                </c:pt>
                <c:pt idx="4">
                  <c:v>38.75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71-4E02-A633-8B7EEC0BC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301184"/>
        <c:axId val="350304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69.87</c:v>
                </c:pt>
                <c:pt idx="3">
                  <c:v>74.3</c:v>
                </c:pt>
                <c:pt idx="4">
                  <c:v>72.260000000000005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071-4E02-A633-8B7EEC0BC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301184"/>
        <c:axId val="350304712"/>
      </c:lineChart>
      <c:dateAx>
        <c:axId val="350301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0304712"/>
        <c:crosses val="autoZero"/>
        <c:auto val="1"/>
        <c:lblOffset val="100"/>
        <c:baseTimeUnit val="years"/>
      </c:dateAx>
      <c:valAx>
        <c:axId val="350304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0301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721.95</c:v>
                </c:pt>
                <c:pt idx="3">
                  <c:v>416.37</c:v>
                </c:pt>
                <c:pt idx="4">
                  <c:v>444.15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B4-41CB-95B4-C8EF6D655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301968"/>
        <c:axId val="35030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234.96</c:v>
                </c:pt>
                <c:pt idx="3">
                  <c:v>221.81</c:v>
                </c:pt>
                <c:pt idx="4">
                  <c:v>230.02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1B4-41CB-95B4-C8EF6D655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301968"/>
        <c:axId val="350302752"/>
      </c:lineChart>
      <c:dateAx>
        <c:axId val="350301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0302752"/>
        <c:crosses val="autoZero"/>
        <c:auto val="1"/>
        <c:lblOffset val="100"/>
        <c:baseTimeUnit val="years"/>
      </c:dateAx>
      <c:valAx>
        <c:axId val="350302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0301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【88.06】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【1,209.40】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【219.46】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N4" zoomScale="70" zoomScaleNormal="7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福島県　福島市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特定環境保全公共下水道</v>
      </c>
      <c r="Q8" s="71"/>
      <c r="R8" s="71"/>
      <c r="S8" s="71"/>
      <c r="T8" s="71"/>
      <c r="U8" s="71"/>
      <c r="V8" s="71"/>
      <c r="W8" s="71" t="str">
        <f>データ!L6</f>
        <v>D2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279307</v>
      </c>
      <c r="AM8" s="68"/>
      <c r="AN8" s="68"/>
      <c r="AO8" s="68"/>
      <c r="AP8" s="68"/>
      <c r="AQ8" s="68"/>
      <c r="AR8" s="68"/>
      <c r="AS8" s="68"/>
      <c r="AT8" s="67">
        <f>データ!T6</f>
        <v>767.72</v>
      </c>
      <c r="AU8" s="67"/>
      <c r="AV8" s="67"/>
      <c r="AW8" s="67"/>
      <c r="AX8" s="67"/>
      <c r="AY8" s="67"/>
      <c r="AZ8" s="67"/>
      <c r="BA8" s="67"/>
      <c r="BB8" s="67">
        <f>データ!U6</f>
        <v>363.81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>
        <f>データ!O6</f>
        <v>67.36</v>
      </c>
      <c r="J10" s="67"/>
      <c r="K10" s="67"/>
      <c r="L10" s="67"/>
      <c r="M10" s="67"/>
      <c r="N10" s="67"/>
      <c r="O10" s="67"/>
      <c r="P10" s="67">
        <f>データ!P6</f>
        <v>0.1</v>
      </c>
      <c r="Q10" s="67"/>
      <c r="R10" s="67"/>
      <c r="S10" s="67"/>
      <c r="T10" s="67"/>
      <c r="U10" s="67"/>
      <c r="V10" s="67"/>
      <c r="W10" s="67">
        <f>データ!Q6</f>
        <v>52.34</v>
      </c>
      <c r="X10" s="67"/>
      <c r="Y10" s="67"/>
      <c r="Z10" s="67"/>
      <c r="AA10" s="67"/>
      <c r="AB10" s="67"/>
      <c r="AC10" s="67"/>
      <c r="AD10" s="68">
        <f>データ!R6</f>
        <v>2808</v>
      </c>
      <c r="AE10" s="68"/>
      <c r="AF10" s="68"/>
      <c r="AG10" s="68"/>
      <c r="AH10" s="68"/>
      <c r="AI10" s="68"/>
      <c r="AJ10" s="68"/>
      <c r="AK10" s="2"/>
      <c r="AL10" s="68">
        <f>データ!V6</f>
        <v>266</v>
      </c>
      <c r="AM10" s="68"/>
      <c r="AN10" s="68"/>
      <c r="AO10" s="68"/>
      <c r="AP10" s="68"/>
      <c r="AQ10" s="68"/>
      <c r="AR10" s="68"/>
      <c r="AS10" s="68"/>
      <c r="AT10" s="67">
        <f>データ!W6</f>
        <v>0.19</v>
      </c>
      <c r="AU10" s="67"/>
      <c r="AV10" s="67"/>
      <c r="AW10" s="67"/>
      <c r="AX10" s="67"/>
      <c r="AY10" s="67"/>
      <c r="AZ10" s="67"/>
      <c r="BA10" s="67"/>
      <c r="BB10" s="67">
        <f>データ!X6</f>
        <v>1400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15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2" t="s">
        <v>110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2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2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2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2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2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2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2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2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2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2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2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2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2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2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2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2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2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2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2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2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2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2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2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2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2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2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2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5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108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15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15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109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【101.92】</v>
      </c>
      <c r="F85" s="26" t="str">
        <f>データ!AT6</f>
        <v>【88.06】</v>
      </c>
      <c r="G85" s="26" t="str">
        <f>データ!BE6</f>
        <v>【54.23】</v>
      </c>
      <c r="H85" s="26" t="str">
        <f>データ!BP6</f>
        <v>【1,209.40】</v>
      </c>
      <c r="I85" s="26" t="str">
        <f>データ!CA6</f>
        <v>【74.48】</v>
      </c>
      <c r="J85" s="26" t="str">
        <f>データ!CL6</f>
        <v>【219.46】</v>
      </c>
      <c r="K85" s="26" t="str">
        <f>データ!CW6</f>
        <v>【42.82】</v>
      </c>
      <c r="L85" s="26" t="str">
        <f>データ!DH6</f>
        <v>【83.36】</v>
      </c>
      <c r="M85" s="26" t="str">
        <f>データ!DS6</f>
        <v>【24.88】</v>
      </c>
      <c r="N85" s="26" t="str">
        <f>データ!ED6</f>
        <v>【0.01】</v>
      </c>
      <c r="O85" s="26" t="str">
        <f>データ!EO6</f>
        <v>【0.12】</v>
      </c>
    </row>
  </sheetData>
  <sheetProtection algorithmName="SHA-512" hashValue="cj2qJInJLxi738rJDp5oaUqjg3B4mqpRtbh7SfJ5ff2u4+jJmQphJP0o3ghOY3gil+Q0xryoigYH46dRa8h6PA==" saltValue="+QPsnfErpLcdFimUC9X/og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6" t="s">
        <v>52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53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54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56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57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58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59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60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61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62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63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64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65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66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2018</v>
      </c>
      <c r="C6" s="33">
        <f t="shared" ref="C6:X6" si="3">C7</f>
        <v>72010</v>
      </c>
      <c r="D6" s="33">
        <f t="shared" si="3"/>
        <v>46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福島県　福島市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>
        <f t="shared" si="3"/>
        <v>67.36</v>
      </c>
      <c r="P6" s="34">
        <f t="shared" si="3"/>
        <v>0.1</v>
      </c>
      <c r="Q6" s="34">
        <f t="shared" si="3"/>
        <v>52.34</v>
      </c>
      <c r="R6" s="34">
        <f t="shared" si="3"/>
        <v>2808</v>
      </c>
      <c r="S6" s="34">
        <f t="shared" si="3"/>
        <v>279307</v>
      </c>
      <c r="T6" s="34">
        <f t="shared" si="3"/>
        <v>767.72</v>
      </c>
      <c r="U6" s="34">
        <f t="shared" si="3"/>
        <v>363.81</v>
      </c>
      <c r="V6" s="34">
        <f t="shared" si="3"/>
        <v>266</v>
      </c>
      <c r="W6" s="34">
        <f t="shared" si="3"/>
        <v>0.19</v>
      </c>
      <c r="X6" s="34">
        <f t="shared" si="3"/>
        <v>1400</v>
      </c>
      <c r="Y6" s="35" t="str">
        <f>IF(Y7="",NA(),Y7)</f>
        <v>-</v>
      </c>
      <c r="Z6" s="35" t="str">
        <f t="shared" ref="Z6:AH6" si="4">IF(Z7="",NA(),Z7)</f>
        <v>-</v>
      </c>
      <c r="AA6" s="35">
        <f t="shared" si="4"/>
        <v>91.99</v>
      </c>
      <c r="AB6" s="35">
        <f t="shared" si="4"/>
        <v>103.72</v>
      </c>
      <c r="AC6" s="35">
        <f t="shared" si="4"/>
        <v>101.12</v>
      </c>
      <c r="AD6" s="35" t="str">
        <f t="shared" si="4"/>
        <v>-</v>
      </c>
      <c r="AE6" s="35" t="str">
        <f t="shared" si="4"/>
        <v>-</v>
      </c>
      <c r="AF6" s="35">
        <f t="shared" si="4"/>
        <v>100.85</v>
      </c>
      <c r="AG6" s="35">
        <f t="shared" si="4"/>
        <v>102.13</v>
      </c>
      <c r="AH6" s="35">
        <f t="shared" si="4"/>
        <v>101.72</v>
      </c>
      <c r="AI6" s="34" t="str">
        <f>IF(AI7="","",IF(AI7="-","【-】","【"&amp;SUBSTITUTE(TEXT(AI7,"#,##0.00"),"-","△")&amp;"】"))</f>
        <v>【101.92】</v>
      </c>
      <c r="AJ6" s="35" t="str">
        <f>IF(AJ7="",NA(),AJ7)</f>
        <v>-</v>
      </c>
      <c r="AK6" s="35" t="str">
        <f t="shared" ref="AK6:AS6" si="5">IF(AK7="",NA(),AK7)</f>
        <v>-</v>
      </c>
      <c r="AL6" s="34">
        <f t="shared" si="5"/>
        <v>0</v>
      </c>
      <c r="AM6" s="34">
        <f t="shared" si="5"/>
        <v>0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>
        <f t="shared" si="5"/>
        <v>110.77</v>
      </c>
      <c r="AR6" s="35">
        <f t="shared" si="5"/>
        <v>109.51</v>
      </c>
      <c r="AS6" s="35">
        <f t="shared" si="5"/>
        <v>112.88</v>
      </c>
      <c r="AT6" s="34" t="str">
        <f>IF(AT7="","",IF(AT7="-","【-】","【"&amp;SUBSTITUTE(TEXT(AT7,"#,##0.00"),"-","△")&amp;"】"))</f>
        <v>【88.06】</v>
      </c>
      <c r="AU6" s="35" t="str">
        <f>IF(AU7="",NA(),AU7)</f>
        <v>-</v>
      </c>
      <c r="AV6" s="35" t="str">
        <f t="shared" ref="AV6:BD6" si="6">IF(AV7="",NA(),AV7)</f>
        <v>-</v>
      </c>
      <c r="AW6" s="35">
        <f t="shared" si="6"/>
        <v>91.62</v>
      </c>
      <c r="AX6" s="35">
        <f t="shared" si="6"/>
        <v>95.57</v>
      </c>
      <c r="AY6" s="35">
        <f t="shared" si="6"/>
        <v>97.24</v>
      </c>
      <c r="AZ6" s="35" t="str">
        <f t="shared" si="6"/>
        <v>-</v>
      </c>
      <c r="BA6" s="35" t="str">
        <f t="shared" si="6"/>
        <v>-</v>
      </c>
      <c r="BB6" s="35">
        <f t="shared" si="6"/>
        <v>46.78</v>
      </c>
      <c r="BC6" s="35">
        <f t="shared" si="6"/>
        <v>47.44</v>
      </c>
      <c r="BD6" s="35">
        <f t="shared" si="6"/>
        <v>49.18</v>
      </c>
      <c r="BE6" s="34" t="str">
        <f>IF(BE7="","",IF(BE7="-","【-】","【"&amp;SUBSTITUTE(TEXT(BE7,"#,##0.00"),"-","△")&amp;"】"))</f>
        <v>【54.23】</v>
      </c>
      <c r="BF6" s="35" t="str">
        <f>IF(BF7="",NA(),BF7)</f>
        <v>-</v>
      </c>
      <c r="BG6" s="35" t="str">
        <f t="shared" ref="BG6:BO6" si="7">IF(BG7="",NA(),BG7)</f>
        <v>-</v>
      </c>
      <c r="BH6" s="35">
        <f t="shared" si="7"/>
        <v>3343.1</v>
      </c>
      <c r="BI6" s="35">
        <f t="shared" si="7"/>
        <v>4628.59</v>
      </c>
      <c r="BJ6" s="35">
        <f t="shared" si="7"/>
        <v>3408.23</v>
      </c>
      <c r="BK6" s="35" t="str">
        <f t="shared" si="7"/>
        <v>-</v>
      </c>
      <c r="BL6" s="35" t="str">
        <f t="shared" si="7"/>
        <v>-</v>
      </c>
      <c r="BM6" s="35">
        <f t="shared" si="7"/>
        <v>1298.9100000000001</v>
      </c>
      <c r="BN6" s="35">
        <f t="shared" si="7"/>
        <v>1243.71</v>
      </c>
      <c r="BO6" s="35">
        <f t="shared" si="7"/>
        <v>1194.1500000000001</v>
      </c>
      <c r="BP6" s="34" t="str">
        <f>IF(BP7="","",IF(BP7="-","【-】","【"&amp;SUBSTITUTE(TEXT(BP7,"#,##0.00"),"-","△")&amp;"】"))</f>
        <v>【1,209.40】</v>
      </c>
      <c r="BQ6" s="35" t="str">
        <f>IF(BQ7="",NA(),BQ7)</f>
        <v>-</v>
      </c>
      <c r="BR6" s="35" t="str">
        <f t="shared" ref="BR6:BZ6" si="8">IF(BR7="",NA(),BR7)</f>
        <v>-</v>
      </c>
      <c r="BS6" s="35">
        <f t="shared" si="8"/>
        <v>24.06</v>
      </c>
      <c r="BT6" s="35">
        <f t="shared" si="8"/>
        <v>38.25</v>
      </c>
      <c r="BU6" s="35">
        <f t="shared" si="8"/>
        <v>38.75</v>
      </c>
      <c r="BV6" s="35" t="str">
        <f t="shared" si="8"/>
        <v>-</v>
      </c>
      <c r="BW6" s="35" t="str">
        <f t="shared" si="8"/>
        <v>-</v>
      </c>
      <c r="BX6" s="35">
        <f t="shared" si="8"/>
        <v>69.87</v>
      </c>
      <c r="BY6" s="35">
        <f t="shared" si="8"/>
        <v>74.3</v>
      </c>
      <c r="BZ6" s="35">
        <f t="shared" si="8"/>
        <v>72.260000000000005</v>
      </c>
      <c r="CA6" s="34" t="str">
        <f>IF(CA7="","",IF(CA7="-","【-】","【"&amp;SUBSTITUTE(TEXT(CA7,"#,##0.00"),"-","△")&amp;"】"))</f>
        <v>【74.48】</v>
      </c>
      <c r="CB6" s="35" t="str">
        <f>IF(CB7="",NA(),CB7)</f>
        <v>-</v>
      </c>
      <c r="CC6" s="35" t="str">
        <f t="shared" ref="CC6:CK6" si="9">IF(CC7="",NA(),CC7)</f>
        <v>-</v>
      </c>
      <c r="CD6" s="35">
        <f t="shared" si="9"/>
        <v>721.95</v>
      </c>
      <c r="CE6" s="35">
        <f t="shared" si="9"/>
        <v>416.37</v>
      </c>
      <c r="CF6" s="35">
        <f t="shared" si="9"/>
        <v>444.15</v>
      </c>
      <c r="CG6" s="35" t="str">
        <f t="shared" si="9"/>
        <v>-</v>
      </c>
      <c r="CH6" s="35" t="str">
        <f t="shared" si="9"/>
        <v>-</v>
      </c>
      <c r="CI6" s="35">
        <f t="shared" si="9"/>
        <v>234.96</v>
      </c>
      <c r="CJ6" s="35">
        <f t="shared" si="9"/>
        <v>221.81</v>
      </c>
      <c r="CK6" s="35">
        <f t="shared" si="9"/>
        <v>230.02</v>
      </c>
      <c r="CL6" s="34" t="str">
        <f>IF(CL7="","",IF(CL7="-","【-】","【"&amp;SUBSTITUTE(TEXT(CL7,"#,##0.00"),"-","△")&amp;"】"))</f>
        <v>【219.46】</v>
      </c>
      <c r="CM6" s="35" t="str">
        <f>IF(CM7="",NA(),CM7)</f>
        <v>-</v>
      </c>
      <c r="CN6" s="35" t="str">
        <f t="shared" ref="CN6:CV6" si="10">IF(CN7="",NA(),CN7)</f>
        <v>-</v>
      </c>
      <c r="CO6" s="35">
        <f t="shared" si="10"/>
        <v>30.93</v>
      </c>
      <c r="CP6" s="35">
        <f t="shared" si="10"/>
        <v>30.07</v>
      </c>
      <c r="CQ6" s="35">
        <f t="shared" si="10"/>
        <v>28</v>
      </c>
      <c r="CR6" s="35" t="str">
        <f t="shared" si="10"/>
        <v>-</v>
      </c>
      <c r="CS6" s="35" t="str">
        <f t="shared" si="10"/>
        <v>-</v>
      </c>
      <c r="CT6" s="35">
        <f t="shared" si="10"/>
        <v>42.9</v>
      </c>
      <c r="CU6" s="35">
        <f t="shared" si="10"/>
        <v>43.36</v>
      </c>
      <c r="CV6" s="35">
        <f t="shared" si="10"/>
        <v>42.56</v>
      </c>
      <c r="CW6" s="34" t="str">
        <f>IF(CW7="","",IF(CW7="-","【-】","【"&amp;SUBSTITUTE(TEXT(CW7,"#,##0.00"),"-","△")&amp;"】"))</f>
        <v>【42.82】</v>
      </c>
      <c r="CX6" s="35" t="str">
        <f>IF(CX7="",NA(),CX7)</f>
        <v>-</v>
      </c>
      <c r="CY6" s="35" t="str">
        <f t="shared" ref="CY6:DG6" si="11">IF(CY7="",NA(),CY7)</f>
        <v>-</v>
      </c>
      <c r="CZ6" s="35">
        <f t="shared" si="11"/>
        <v>61.34</v>
      </c>
      <c r="DA6" s="35">
        <f t="shared" si="11"/>
        <v>64.87</v>
      </c>
      <c r="DB6" s="35">
        <f t="shared" si="11"/>
        <v>72.180000000000007</v>
      </c>
      <c r="DC6" s="35" t="str">
        <f t="shared" si="11"/>
        <v>-</v>
      </c>
      <c r="DD6" s="35" t="str">
        <f t="shared" si="11"/>
        <v>-</v>
      </c>
      <c r="DE6" s="35">
        <f t="shared" si="11"/>
        <v>83.5</v>
      </c>
      <c r="DF6" s="35">
        <f t="shared" si="11"/>
        <v>83.06</v>
      </c>
      <c r="DG6" s="35">
        <f t="shared" si="11"/>
        <v>83.32</v>
      </c>
      <c r="DH6" s="34" t="str">
        <f>IF(DH7="","",IF(DH7="-","【-】","【"&amp;SUBSTITUTE(TEXT(DH7,"#,##0.00"),"-","△")&amp;"】"))</f>
        <v>【83.36】</v>
      </c>
      <c r="DI6" s="35" t="str">
        <f>IF(DI7="",NA(),DI7)</f>
        <v>-</v>
      </c>
      <c r="DJ6" s="35" t="str">
        <f t="shared" ref="DJ6:DR6" si="12">IF(DJ7="",NA(),DJ7)</f>
        <v>-</v>
      </c>
      <c r="DK6" s="35">
        <f t="shared" si="12"/>
        <v>3.27</v>
      </c>
      <c r="DL6" s="35">
        <f t="shared" si="12"/>
        <v>6.54</v>
      </c>
      <c r="DM6" s="35">
        <f t="shared" si="12"/>
        <v>9.64</v>
      </c>
      <c r="DN6" s="35" t="str">
        <f t="shared" si="12"/>
        <v>-</v>
      </c>
      <c r="DO6" s="35" t="str">
        <f t="shared" si="12"/>
        <v>-</v>
      </c>
      <c r="DP6" s="35">
        <f t="shared" si="12"/>
        <v>22.77</v>
      </c>
      <c r="DQ6" s="35">
        <f t="shared" si="12"/>
        <v>23.93</v>
      </c>
      <c r="DR6" s="35">
        <f t="shared" si="12"/>
        <v>24.68</v>
      </c>
      <c r="DS6" s="34" t="str">
        <f>IF(DS7="","",IF(DS7="-","【-】","【"&amp;SUBSTITUTE(TEXT(DS7,"#,##0.00"),"-","△")&amp;"】"))</f>
        <v>【24.88】</v>
      </c>
      <c r="DT6" s="35" t="str">
        <f>IF(DT7="",NA(),DT7)</f>
        <v>-</v>
      </c>
      <c r="DU6" s="35" t="str">
        <f t="shared" ref="DU6:EC6" si="13">IF(DU7="",NA(),DU7)</f>
        <v>-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4">
        <f t="shared" si="13"/>
        <v>0</v>
      </c>
      <c r="EB6" s="34">
        <f t="shared" si="13"/>
        <v>0</v>
      </c>
      <c r="EC6" s="35">
        <f t="shared" si="13"/>
        <v>0.01</v>
      </c>
      <c r="ED6" s="34" t="str">
        <f>IF(ED7="","",IF(ED7="-","【-】","【"&amp;SUBSTITUTE(TEXT(ED7,"#,##0.00"),"-","△")&amp;"】"))</f>
        <v>【0.01】</v>
      </c>
      <c r="EE6" s="35" t="str">
        <f>IF(EE7="",NA(),EE7)</f>
        <v>-</v>
      </c>
      <c r="EF6" s="35" t="str">
        <f t="shared" ref="EF6:EN6" si="14">IF(EF7="",NA(),EF7)</f>
        <v>-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 t="str">
        <f t="shared" si="14"/>
        <v>-</v>
      </c>
      <c r="EK6" s="35" t="str">
        <f t="shared" si="14"/>
        <v>-</v>
      </c>
      <c r="EL6" s="35">
        <f t="shared" si="14"/>
        <v>0.09</v>
      </c>
      <c r="EM6" s="35">
        <f t="shared" si="14"/>
        <v>0.09</v>
      </c>
      <c r="EN6" s="35">
        <f t="shared" si="14"/>
        <v>0.13</v>
      </c>
      <c r="EO6" s="34" t="str">
        <f>IF(EO7="","",IF(EO7="-","【-】","【"&amp;SUBSTITUTE(TEXT(EO7,"#,##0.00"),"-","△")&amp;"】"))</f>
        <v>【0.12】</v>
      </c>
    </row>
    <row r="7" spans="1:148" s="36" customFormat="1" x14ac:dyDescent="0.15">
      <c r="A7" s="28"/>
      <c r="B7" s="37">
        <v>2018</v>
      </c>
      <c r="C7" s="37">
        <v>72010</v>
      </c>
      <c r="D7" s="37">
        <v>46</v>
      </c>
      <c r="E7" s="37">
        <v>17</v>
      </c>
      <c r="F7" s="37">
        <v>4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67.36</v>
      </c>
      <c r="P7" s="38">
        <v>0.1</v>
      </c>
      <c r="Q7" s="38">
        <v>52.34</v>
      </c>
      <c r="R7" s="38">
        <v>2808</v>
      </c>
      <c r="S7" s="38">
        <v>279307</v>
      </c>
      <c r="T7" s="38">
        <v>767.72</v>
      </c>
      <c r="U7" s="38">
        <v>363.81</v>
      </c>
      <c r="V7" s="38">
        <v>266</v>
      </c>
      <c r="W7" s="38">
        <v>0.19</v>
      </c>
      <c r="X7" s="38">
        <v>1400</v>
      </c>
      <c r="Y7" s="38" t="s">
        <v>102</v>
      </c>
      <c r="Z7" s="38" t="s">
        <v>102</v>
      </c>
      <c r="AA7" s="38">
        <v>91.99</v>
      </c>
      <c r="AB7" s="38">
        <v>103.72</v>
      </c>
      <c r="AC7" s="38">
        <v>101.12</v>
      </c>
      <c r="AD7" s="38" t="s">
        <v>102</v>
      </c>
      <c r="AE7" s="38" t="s">
        <v>102</v>
      </c>
      <c r="AF7" s="38">
        <v>100.85</v>
      </c>
      <c r="AG7" s="38">
        <v>102.13</v>
      </c>
      <c r="AH7" s="38">
        <v>101.72</v>
      </c>
      <c r="AI7" s="38">
        <v>101.92</v>
      </c>
      <c r="AJ7" s="38" t="s">
        <v>102</v>
      </c>
      <c r="AK7" s="38" t="s">
        <v>102</v>
      </c>
      <c r="AL7" s="38">
        <v>0</v>
      </c>
      <c r="AM7" s="38">
        <v>0</v>
      </c>
      <c r="AN7" s="38">
        <v>0</v>
      </c>
      <c r="AO7" s="38" t="s">
        <v>102</v>
      </c>
      <c r="AP7" s="38" t="s">
        <v>102</v>
      </c>
      <c r="AQ7" s="38">
        <v>110.77</v>
      </c>
      <c r="AR7" s="38">
        <v>109.51</v>
      </c>
      <c r="AS7" s="38">
        <v>112.88</v>
      </c>
      <c r="AT7" s="38">
        <v>88.06</v>
      </c>
      <c r="AU7" s="38" t="s">
        <v>102</v>
      </c>
      <c r="AV7" s="38" t="s">
        <v>102</v>
      </c>
      <c r="AW7" s="38">
        <v>91.62</v>
      </c>
      <c r="AX7" s="38">
        <v>95.57</v>
      </c>
      <c r="AY7" s="38">
        <v>97.24</v>
      </c>
      <c r="AZ7" s="38" t="s">
        <v>102</v>
      </c>
      <c r="BA7" s="38" t="s">
        <v>102</v>
      </c>
      <c r="BB7" s="38">
        <v>46.78</v>
      </c>
      <c r="BC7" s="38">
        <v>47.44</v>
      </c>
      <c r="BD7" s="38">
        <v>49.18</v>
      </c>
      <c r="BE7" s="38">
        <v>54.23</v>
      </c>
      <c r="BF7" s="38" t="s">
        <v>102</v>
      </c>
      <c r="BG7" s="38" t="s">
        <v>102</v>
      </c>
      <c r="BH7" s="38">
        <v>3343.1</v>
      </c>
      <c r="BI7" s="38">
        <v>4628.59</v>
      </c>
      <c r="BJ7" s="38">
        <v>3408.23</v>
      </c>
      <c r="BK7" s="38" t="s">
        <v>102</v>
      </c>
      <c r="BL7" s="38" t="s">
        <v>102</v>
      </c>
      <c r="BM7" s="38">
        <v>1298.9100000000001</v>
      </c>
      <c r="BN7" s="38">
        <v>1243.71</v>
      </c>
      <c r="BO7" s="38">
        <v>1194.1500000000001</v>
      </c>
      <c r="BP7" s="38">
        <v>1209.4000000000001</v>
      </c>
      <c r="BQ7" s="38" t="s">
        <v>102</v>
      </c>
      <c r="BR7" s="38" t="s">
        <v>102</v>
      </c>
      <c r="BS7" s="38">
        <v>24.06</v>
      </c>
      <c r="BT7" s="38">
        <v>38.25</v>
      </c>
      <c r="BU7" s="38">
        <v>38.75</v>
      </c>
      <c r="BV7" s="38" t="s">
        <v>102</v>
      </c>
      <c r="BW7" s="38" t="s">
        <v>102</v>
      </c>
      <c r="BX7" s="38">
        <v>69.87</v>
      </c>
      <c r="BY7" s="38">
        <v>74.3</v>
      </c>
      <c r="BZ7" s="38">
        <v>72.260000000000005</v>
      </c>
      <c r="CA7" s="38">
        <v>74.48</v>
      </c>
      <c r="CB7" s="38" t="s">
        <v>102</v>
      </c>
      <c r="CC7" s="38" t="s">
        <v>102</v>
      </c>
      <c r="CD7" s="38">
        <v>721.95</v>
      </c>
      <c r="CE7" s="38">
        <v>416.37</v>
      </c>
      <c r="CF7" s="38">
        <v>444.15</v>
      </c>
      <c r="CG7" s="38" t="s">
        <v>102</v>
      </c>
      <c r="CH7" s="38" t="s">
        <v>102</v>
      </c>
      <c r="CI7" s="38">
        <v>234.96</v>
      </c>
      <c r="CJ7" s="38">
        <v>221.81</v>
      </c>
      <c r="CK7" s="38">
        <v>230.02</v>
      </c>
      <c r="CL7" s="38">
        <v>219.46</v>
      </c>
      <c r="CM7" s="38" t="s">
        <v>102</v>
      </c>
      <c r="CN7" s="38" t="s">
        <v>102</v>
      </c>
      <c r="CO7" s="38">
        <v>30.93</v>
      </c>
      <c r="CP7" s="38">
        <v>30.07</v>
      </c>
      <c r="CQ7" s="38">
        <v>28</v>
      </c>
      <c r="CR7" s="38" t="s">
        <v>102</v>
      </c>
      <c r="CS7" s="38" t="s">
        <v>102</v>
      </c>
      <c r="CT7" s="38">
        <v>42.9</v>
      </c>
      <c r="CU7" s="38">
        <v>43.36</v>
      </c>
      <c r="CV7" s="38">
        <v>42.56</v>
      </c>
      <c r="CW7" s="38">
        <v>42.82</v>
      </c>
      <c r="CX7" s="38" t="s">
        <v>102</v>
      </c>
      <c r="CY7" s="38" t="s">
        <v>102</v>
      </c>
      <c r="CZ7" s="38">
        <v>61.34</v>
      </c>
      <c r="DA7" s="38">
        <v>64.87</v>
      </c>
      <c r="DB7" s="38">
        <v>72.180000000000007</v>
      </c>
      <c r="DC7" s="38" t="s">
        <v>102</v>
      </c>
      <c r="DD7" s="38" t="s">
        <v>102</v>
      </c>
      <c r="DE7" s="38">
        <v>83.5</v>
      </c>
      <c r="DF7" s="38">
        <v>83.06</v>
      </c>
      <c r="DG7" s="38">
        <v>83.32</v>
      </c>
      <c r="DH7" s="38">
        <v>83.36</v>
      </c>
      <c r="DI7" s="38" t="s">
        <v>102</v>
      </c>
      <c r="DJ7" s="38" t="s">
        <v>102</v>
      </c>
      <c r="DK7" s="38">
        <v>3.27</v>
      </c>
      <c r="DL7" s="38">
        <v>6.54</v>
      </c>
      <c r="DM7" s="38">
        <v>9.64</v>
      </c>
      <c r="DN7" s="38" t="s">
        <v>102</v>
      </c>
      <c r="DO7" s="38" t="s">
        <v>102</v>
      </c>
      <c r="DP7" s="38">
        <v>22.77</v>
      </c>
      <c r="DQ7" s="38">
        <v>23.93</v>
      </c>
      <c r="DR7" s="38">
        <v>24.68</v>
      </c>
      <c r="DS7" s="38">
        <v>24.88</v>
      </c>
      <c r="DT7" s="38" t="s">
        <v>102</v>
      </c>
      <c r="DU7" s="38" t="s">
        <v>102</v>
      </c>
      <c r="DV7" s="38">
        <v>0</v>
      </c>
      <c r="DW7" s="38">
        <v>0</v>
      </c>
      <c r="DX7" s="38">
        <v>0</v>
      </c>
      <c r="DY7" s="38" t="s">
        <v>102</v>
      </c>
      <c r="DZ7" s="38" t="s">
        <v>102</v>
      </c>
      <c r="EA7" s="38">
        <v>0</v>
      </c>
      <c r="EB7" s="38">
        <v>0</v>
      </c>
      <c r="EC7" s="38">
        <v>0.01</v>
      </c>
      <c r="ED7" s="38">
        <v>0.01</v>
      </c>
      <c r="EE7" s="38" t="s">
        <v>102</v>
      </c>
      <c r="EF7" s="38" t="s">
        <v>102</v>
      </c>
      <c r="EG7" s="38">
        <v>0</v>
      </c>
      <c r="EH7" s="38">
        <v>0</v>
      </c>
      <c r="EI7" s="38">
        <v>0</v>
      </c>
      <c r="EJ7" s="38" t="s">
        <v>102</v>
      </c>
      <c r="EK7" s="38" t="s">
        <v>102</v>
      </c>
      <c r="EL7" s="38">
        <v>0.09</v>
      </c>
      <c r="EM7" s="38">
        <v>0.09</v>
      </c>
      <c r="EN7" s="38">
        <v>0.13</v>
      </c>
      <c r="EO7" s="38">
        <v>0.12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5835</cp:lastModifiedBy>
  <cp:lastPrinted>2020-01-16T01:59:24Z</cp:lastPrinted>
  <dcterms:created xsi:type="dcterms:W3CDTF">2019-12-05T04:48:56Z</dcterms:created>
  <dcterms:modified xsi:type="dcterms:W3CDTF">2020-01-22T23:55:31Z</dcterms:modified>
  <cp:category/>
</cp:coreProperties>
</file>