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経営課\02下水道係\★常用文書\●決算統計\H30決算統計\08_〆1.28_公営企業に係る経営比較分析表（平成３０年度決算）の分析等について\【経営比較分析表】2018_072079_47_1718\"/>
    </mc:Choice>
  </mc:AlternateContent>
  <workbookProtection workbookAlgorithmName="SHA-512" workbookHashValue="eMynuGxu+dMYq6kFYSy5y+vVVGfySYtSaX6+sBgTOnMDjvqpagLOGUVn0BEzOd7uAE+GQ+qCxw3CNapGYDKIHw==" workbookSaltValue="0zt26ljHnIW/1p+1xcgbm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<sst xmlns="http://schemas.openxmlformats.org/spreadsheetml/2006/main" count="231" uniqueCount="113">
  <si>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</si>
  <si>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</si>
  <si>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</si>
  <si>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</si>
  <si>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</si>
  <si>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</si>
  <si>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</si>
  <si>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</si>
  <si>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</si>
  <si>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</si>
  <si>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</si>
  <si>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</si>
  <si>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</si>
  <si>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</si>
  <si>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</si>
  <si>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</si>
  <si>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</si>
  <si>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</si>
  <si>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</si>
  <si>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</si>
  <si>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</si>
  <si>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</si>
  <si>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</si>
  <si>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</si>
  <si>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</si>
  <si>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</si>
  <si>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</si>
  <si>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</si>
  <si>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</si>
  <si>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</si>
  <si>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</si>
  <si>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</si>
  <si>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</si>
  <si>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</si>
  <si>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</si>
  <si>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</si>
  <si>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</si>
  <si>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</si>
  <si>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</si>
  <si>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</si>
  <si>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</si>
  <si>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</si>
  <si>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</si>
  <si>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</si>
  <si>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</si>
  <si>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</si>
  <si>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</si>
  <si>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</si>
  <si>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</si>
  <si>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</si>
  <si>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</si>
  <si>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</si>
  <si>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</si>
  <si>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</si>
  <si>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</si>
  <si>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</si>
  <si>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</si>
  <si>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</si>
  <si>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</si>
  <si>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</si>
  <si>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</si>
  <si>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</si>
  <si>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</si>
  <si>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</si>
  <si>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</si>
  <si>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</si>
  <si>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</si>
  <si>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</si>
  <si>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</si>
  <si>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</si>
  <si>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</si>
  <si>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</si>
  <si>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</si>
  <si>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</si>
  <si>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</si>
  <si>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</si>
  <si>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</si>
  <si>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</si>
  <si>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</si>
  <si>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</si>
  <si>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</si>
  <si>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</si>
  <si>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</si>
  <si>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</si>
  <si>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</si>
  <si>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</si>
  <si>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</si>
  <si>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</si>
  <si>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</si>
  <si>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</si>
  <si>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</si>
  <si>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</si>
  <si>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</si>
  <si>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</si>
  <si>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</si>
  <si>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</si>
  <si>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</si>
  <si>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</si>
  <si>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</si>
  <si>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</si>
  <si>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公共下水道</t>
  </si>
  <si>
    <t>Bd2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</si>
  <si>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</si>
  <si>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</si>
  <si>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</si>
  <si>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</si>
  <si>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</si>
  <si>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</si>
  <si>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</si>
  <si>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</si>
  <si>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使用料引き上げにより経費回収率は上昇したが、水洗化率の低さが使用料収入の低迷につながり、各数値を押し下げている原因となっている。
　今後も水洗化率向上に努め、経営基盤の強化に取り組んでいく。</t>
    <rPh sb="1" eb="4">
      <t>シヨウリョウ</t>
    </rPh>
    <rPh sb="4" eb="5">
      <t>ヒ</t>
    </rPh>
    <rPh sb="6" eb="7">
      <t>ア</t>
    </rPh>
    <rPh sb="11" eb="13">
      <t>ケイヒ</t>
    </rPh>
    <rPh sb="13" eb="15">
      <t>カイシュウ</t>
    </rPh>
    <rPh sb="15" eb="16">
      <t>リツ</t>
    </rPh>
    <rPh sb="17" eb="19">
      <t>ジョウショウ</t>
    </rPh>
    <rPh sb="67" eb="69">
      <t>コンゴ</t>
    </rPh>
    <rPh sb="74" eb="76">
      <t>コウジョウ</t>
    </rPh>
    <rPh sb="77" eb="78">
      <t>ツト</t>
    </rPh>
    <rPh sb="80" eb="82">
      <t>ケイエイ</t>
    </rPh>
    <rPh sb="82" eb="84">
      <t>キバン</t>
    </rPh>
    <rPh sb="85" eb="87">
      <t>キョウカ</t>
    </rPh>
    <rPh sb="88" eb="89">
      <t>ト</t>
    </rPh>
    <rPh sb="90" eb="91">
      <t>ク</t>
    </rPh>
    <phoneticPr fontId="4"/>
  </si>
  <si>
    <t>　昭和51年に事業を着手、平成4年より供用開始し、一番古い管渠でも供用開始から26年程度と比較的新しく更新時期に至っておらず、また東日本大震災の被災により修繕等を行ったことから、修繕・更新は行っていない。</t>
    <rPh sb="65" eb="71">
      <t>ヒガシニホンダイシンサイ</t>
    </rPh>
    <rPh sb="72" eb="74">
      <t>ヒサイ</t>
    </rPh>
    <rPh sb="77" eb="79">
      <t>シュウゼン</t>
    </rPh>
    <rPh sb="79" eb="80">
      <t>トウ</t>
    </rPh>
    <rPh sb="81" eb="82">
      <t>オコナ</t>
    </rPh>
    <phoneticPr fontId="4"/>
  </si>
  <si>
    <t>①収益的収支比率：使用料収入の増加により比率は上昇した。今後も経営改善に向けた取組が必要である。
④企業債残高対事業規模比率：本市の公共下水道事業は現在整備中であり、毎年度企業債を起こしてその財源としている。平成30年度からの使用料引き上げにより、昨年度と比べ減少した。
⑤経費回収率：使用料引き上げにより経費回収率は上昇したが、類似団体と比較すると低い値である。使用料適正化への継続的な取組が必要である。
⑥汚水処理原価：汚水に係る地方償還金が減少したため、昨年度と比べ減少した。
⑦施設利用率：平成29年度より2.63ポイント減少したが、概ね類似団体平均値と同水準となっている。
⑧水洗化率：類似団体と比較し低い値である。事業区域の整備が完了しておらず、年々処理区域が拡大しているため、新規接続者は増加しているものの、水洗化率は低い値となる。</t>
    <rPh sb="9" eb="12">
      <t>シヨウリョウ</t>
    </rPh>
    <rPh sb="12" eb="14">
      <t>シュウニュウ</t>
    </rPh>
    <rPh sb="31" eb="33">
      <t>ケイエイ</t>
    </rPh>
    <rPh sb="33" eb="35">
      <t>カイゼン</t>
    </rPh>
    <rPh sb="36" eb="37">
      <t>ム</t>
    </rPh>
    <rPh sb="104" eb="106">
      <t>ヘイセイ</t>
    </rPh>
    <rPh sb="108" eb="110">
      <t>ネンド</t>
    </rPh>
    <rPh sb="113" eb="116">
      <t>シヨウリョウ</t>
    </rPh>
    <rPh sb="116" eb="117">
      <t>ヒ</t>
    </rPh>
    <rPh sb="118" eb="119">
      <t>ア</t>
    </rPh>
    <rPh sb="124" eb="127">
      <t>サクネンド</t>
    </rPh>
    <rPh sb="128" eb="129">
      <t>クラ</t>
    </rPh>
    <rPh sb="130" eb="132">
      <t>ゲンショウ</t>
    </rPh>
    <rPh sb="143" eb="146">
      <t>シヨウリョウ</t>
    </rPh>
    <rPh sb="146" eb="147">
      <t>ヒ</t>
    </rPh>
    <rPh sb="148" eb="149">
      <t>ア</t>
    </rPh>
    <rPh sb="212" eb="214">
      <t>オスイ</t>
    </rPh>
    <rPh sb="215" eb="216">
      <t>カカ</t>
    </rPh>
    <rPh sb="217" eb="219">
      <t>チホウ</t>
    </rPh>
    <rPh sb="219" eb="222">
      <t>ショウカンキン</t>
    </rPh>
    <rPh sb="265" eb="267">
      <t>ゲンショウ</t>
    </rPh>
    <rPh sb="271" eb="272">
      <t>オオム</t>
    </rPh>
    <rPh sb="273" eb="275">
      <t>ルイジ</t>
    </rPh>
    <rPh sb="275" eb="277">
      <t>ダンタイ</t>
    </rPh>
    <rPh sb="277" eb="280">
      <t>ヘイキンチ</t>
    </rPh>
    <rPh sb="282" eb="284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</si>
</sst>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B-49F8-8CDC-1DDF2A922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0.38</c:v>
                </c:pt>
                <c:pt idx="2">
                  <c:v>0.01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B-49F8-8CDC-1DDF2A922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65.13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2-482E-A7DC-B7692030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62.23</c:v>
                </c:pt>
                <c:pt idx="1">
                  <c:v>60</c:v>
                </c:pt>
                <c:pt idx="2">
                  <c:v>61.03</c:v>
                </c:pt>
                <c:pt idx="3">
                  <c:v>59.55</c:v>
                </c:pt>
                <c:pt idx="4">
                  <c:v>59.19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2-482E-A7DC-B7692030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79.03</c:v>
                </c:pt>
                <c:pt idx="1">
                  <c:v>79.099999999999994</c:v>
                </c:pt>
                <c:pt idx="2">
                  <c:v>79.44</c:v>
                </c:pt>
                <c:pt idx="3">
                  <c:v>77.45</c:v>
                </c:pt>
                <c:pt idx="4">
                  <c:v>78.03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1-4A34-BB8B-90202AF49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86.56</c:v>
                </c:pt>
                <c:pt idx="1">
                  <c:v>86.78</c:v>
                </c:pt>
                <c:pt idx="2">
                  <c:v>86.83</c:v>
                </c:pt>
                <c:pt idx="3">
                  <c:v>87.14</c:v>
                </c:pt>
                <c:pt idx="4">
                  <c:v>86.66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1-4A34-BB8B-90202AF49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61.9</c:v>
                </c:pt>
                <c:pt idx="1">
                  <c:v>60.43</c:v>
                </c:pt>
                <c:pt idx="2">
                  <c:v>80.209999999999994</c:v>
                </c:pt>
                <c:pt idx="3">
                  <c:v>70.260000000000005</c:v>
                </c:pt>
                <c:pt idx="4">
                  <c:v>81.37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3-4F8E-9E73-E3C3FBBE8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3-4F8E-9E73-E3C3FBBE8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D-4F1C-BECB-ED322028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D-4F1C-BECB-ED322028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C-4073-84FE-F7B39282B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C-4073-84FE-F7B39282B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2-4694-9476-FD015625F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2-4694-9476-FD015625F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E-4B9F-ADC5-4DFE206C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E-4B9F-ADC5-4DFE206C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1444.62</c:v>
                </c:pt>
                <c:pt idx="1">
                  <c:v>1290.93</c:v>
                </c:pt>
                <c:pt idx="2">
                  <c:v>842.65</c:v>
                </c:pt>
                <c:pt idx="3">
                  <c:v>1047.4000000000001</c:v>
                </c:pt>
                <c:pt idx="4">
                  <c:v>471.34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6-4D28-9A1C-11A33EAE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1010.51</c:v>
                </c:pt>
                <c:pt idx="1">
                  <c:v>1031.56</c:v>
                </c:pt>
                <c:pt idx="2">
                  <c:v>1053.93</c:v>
                </c:pt>
                <c:pt idx="3">
                  <c:v>1046.25</c:v>
                </c:pt>
                <c:pt idx="4">
                  <c:v>1000.94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6-4D28-9A1C-11A33EAE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56.52</c:v>
                </c:pt>
                <c:pt idx="1">
                  <c:v>54.97</c:v>
                </c:pt>
                <c:pt idx="2">
                  <c:v>79.040000000000006</c:v>
                </c:pt>
                <c:pt idx="3">
                  <c:v>63.88</c:v>
                </c:pt>
                <c:pt idx="4">
                  <c:v>92.48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0-413A-9E1A-FEDF51603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84.32</c:v>
                </c:pt>
                <c:pt idx="2">
                  <c:v>85.23</c:v>
                </c:pt>
                <c:pt idx="3">
                  <c:v>88.37</c:v>
                </c:pt>
                <c:pt idx="4">
                  <c:v>93.77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0-413A-9E1A-FEDF51603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256.38</c:v>
                </c:pt>
                <c:pt idx="1">
                  <c:v>266.24</c:v>
                </c:pt>
                <c:pt idx="2">
                  <c:v>184.18</c:v>
                </c:pt>
                <c:pt idx="3">
                  <c:v>227.65</c:v>
                </c:pt>
                <c:pt idx="4">
                  <c:v>181.61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5-4345-9374-ED9C001B4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193.74</c:v>
                </c:pt>
                <c:pt idx="1">
                  <c:v>188.12</c:v>
                </c:pt>
                <c:pt idx="2">
                  <c:v>185.7</c:v>
                </c:pt>
                <c:pt idx="3">
                  <c:v>178.11</c:v>
                </c:pt>
                <c:pt idx="4">
                  <c:v>165.57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5-4345-9374-ED9C001B4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1" zoomScaleNormal="100" workbookViewId="0">
      <selection activeCell="BL11" sqref="BL11:BZ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福島県　須賀川市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76759</v>
      </c>
      <c r="AM8" s="50"/>
      <c r="AN8" s="50"/>
      <c r="AO8" s="50"/>
      <c r="AP8" s="50"/>
      <c r="AQ8" s="50"/>
      <c r="AR8" s="50"/>
      <c r="AS8" s="50"/>
      <c r="AT8" s="45">
        <f>データ!T6</f>
        <v>279.43</v>
      </c>
      <c r="AU8" s="45"/>
      <c r="AV8" s="45"/>
      <c r="AW8" s="45"/>
      <c r="AX8" s="45"/>
      <c r="AY8" s="45"/>
      <c r="AZ8" s="45"/>
      <c r="BA8" s="45"/>
      <c r="BB8" s="45">
        <f>データ!U6</f>
        <v>274.7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49.79</v>
      </c>
      <c r="Q10" s="45"/>
      <c r="R10" s="45"/>
      <c r="S10" s="45"/>
      <c r="T10" s="45"/>
      <c r="U10" s="45"/>
      <c r="V10" s="45"/>
      <c r="W10" s="45">
        <f>データ!Q6</f>
        <v>99.92</v>
      </c>
      <c r="X10" s="45"/>
      <c r="Y10" s="45"/>
      <c r="Z10" s="45"/>
      <c r="AA10" s="45"/>
      <c r="AB10" s="45"/>
      <c r="AC10" s="45"/>
      <c r="AD10" s="50">
        <f>データ!R6</f>
        <v>3132</v>
      </c>
      <c r="AE10" s="50"/>
      <c r="AF10" s="50"/>
      <c r="AG10" s="50"/>
      <c r="AH10" s="50"/>
      <c r="AI10" s="50"/>
      <c r="AJ10" s="50"/>
      <c r="AK10" s="2"/>
      <c r="AL10" s="50">
        <f>データ!V6</f>
        <v>38076</v>
      </c>
      <c r="AM10" s="50"/>
      <c r="AN10" s="50"/>
      <c r="AO10" s="50"/>
      <c r="AP10" s="50"/>
      <c r="AQ10" s="50"/>
      <c r="AR10" s="50"/>
      <c r="AS10" s="50"/>
      <c r="AT10" s="45">
        <f>データ!W6</f>
        <v>9.81</v>
      </c>
      <c r="AU10" s="45"/>
      <c r="AV10" s="45"/>
      <c r="AW10" s="45"/>
      <c r="AX10" s="45"/>
      <c r="AY10" s="45"/>
      <c r="AZ10" s="45"/>
      <c r="BA10" s="45"/>
      <c r="BB10" s="45">
        <f>データ!X6</f>
        <v>3881.35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8KAZC6yYqqG7YkePe2dCCvQeInn5gA7zJCAwqEHIsCPvlHw7qMBpSGi2+2H5BPxC4ClK42CBLHYGpr+xCwog/g==" saltValue="OsMcHRCYaJkoFimcEeo+a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72079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49.79</v>
      </c>
      <c r="Q6" s="34">
        <f t="shared" si="3"/>
        <v>99.92</v>
      </c>
      <c r="R6" s="34">
        <f t="shared" si="3"/>
        <v>3132</v>
      </c>
      <c r="S6" s="34">
        <f t="shared" si="3"/>
        <v>76759</v>
      </c>
      <c r="T6" s="34">
        <f t="shared" si="3"/>
        <v>279.43</v>
      </c>
      <c r="U6" s="34">
        <f t="shared" si="3"/>
        <v>274.7</v>
      </c>
      <c r="V6" s="34">
        <f t="shared" si="3"/>
        <v>38076</v>
      </c>
      <c r="W6" s="34">
        <f t="shared" si="3"/>
        <v>9.81</v>
      </c>
      <c r="X6" s="34">
        <f t="shared" si="3"/>
        <v>3881.35</v>
      </c>
      <c r="Y6" s="35">
        <f>IF(Y7="",NA(),Y7)</f>
        <v>61.9</v>
      </c>
      <c r="Z6" s="35">
        <f t="shared" ref="Z6:AH6" si="4">IF(Z7="",NA(),Z7)</f>
        <v>60.43</v>
      </c>
      <c r="AA6" s="35">
        <f t="shared" si="4"/>
        <v>80.209999999999994</v>
      </c>
      <c r="AB6" s="35">
        <f t="shared" si="4"/>
        <v>70.260000000000005</v>
      </c>
      <c r="AC6" s="35">
        <f t="shared" si="4"/>
        <v>81.37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1444.62</v>
      </c>
      <c r="BG6" s="35">
        <f t="shared" ref="BG6:BO6" si="7">IF(BG7="",NA(),BG7)</f>
        <v>1290.93</v>
      </c>
      <c r="BH6" s="35">
        <f t="shared" si="7"/>
        <v>842.65</v>
      </c>
      <c r="BI6" s="35">
        <f t="shared" si="7"/>
        <v>1047.4000000000001</v>
      </c>
      <c r="BJ6" s="35">
        <f t="shared" si="7"/>
        <v>471.34</v>
      </c>
      <c r="BK6" s="35">
        <f t="shared" si="7"/>
        <v>1010.51</v>
      </c>
      <c r="BL6" s="35">
        <f t="shared" si="7"/>
        <v>1031.56</v>
      </c>
      <c r="BM6" s="35">
        <f t="shared" si="7"/>
        <v>1053.93</v>
      </c>
      <c r="BN6" s="35">
        <f t="shared" si="7"/>
        <v>1046.25</v>
      </c>
      <c r="BO6" s="35">
        <f t="shared" si="7"/>
        <v>1000.94</v>
      </c>
      <c r="BP6" s="34" t="str">
        <f>IF(BP7="","",IF(BP7="-","【-】","【"&amp;SUBSTITUTE(TEXT(BP7,"#,##0.00"),"-","△")&amp;"】"))</f>
        <v>【682.78】</v>
      </c>
      <c r="BQ6" s="35">
        <f>IF(BQ7="",NA(),BQ7)</f>
        <v>56.52</v>
      </c>
      <c r="BR6" s="35">
        <f t="shared" ref="BR6:BZ6" si="8">IF(BR7="",NA(),BR7)</f>
        <v>54.97</v>
      </c>
      <c r="BS6" s="35">
        <f t="shared" si="8"/>
        <v>79.040000000000006</v>
      </c>
      <c r="BT6" s="35">
        <f t="shared" si="8"/>
        <v>63.88</v>
      </c>
      <c r="BU6" s="35">
        <f t="shared" si="8"/>
        <v>92.48</v>
      </c>
      <c r="BV6" s="35">
        <f t="shared" si="8"/>
        <v>83</v>
      </c>
      <c r="BW6" s="35">
        <f t="shared" si="8"/>
        <v>84.32</v>
      </c>
      <c r="BX6" s="35">
        <f t="shared" si="8"/>
        <v>85.23</v>
      </c>
      <c r="BY6" s="35">
        <f t="shared" si="8"/>
        <v>88.37</v>
      </c>
      <c r="BZ6" s="35">
        <f t="shared" si="8"/>
        <v>93.77</v>
      </c>
      <c r="CA6" s="34" t="str">
        <f>IF(CA7="","",IF(CA7="-","【-】","【"&amp;SUBSTITUTE(TEXT(CA7,"#,##0.00"),"-","△")&amp;"】"))</f>
        <v>【100.91】</v>
      </c>
      <c r="CB6" s="35">
        <f>IF(CB7="",NA(),CB7)</f>
        <v>256.38</v>
      </c>
      <c r="CC6" s="35">
        <f t="shared" ref="CC6:CK6" si="9">IF(CC7="",NA(),CC7)</f>
        <v>266.24</v>
      </c>
      <c r="CD6" s="35">
        <f t="shared" si="9"/>
        <v>184.18</v>
      </c>
      <c r="CE6" s="35">
        <f t="shared" si="9"/>
        <v>227.65</v>
      </c>
      <c r="CF6" s="35">
        <f t="shared" si="9"/>
        <v>181.61</v>
      </c>
      <c r="CG6" s="35">
        <f t="shared" si="9"/>
        <v>193.74</v>
      </c>
      <c r="CH6" s="35">
        <f t="shared" si="9"/>
        <v>188.12</v>
      </c>
      <c r="CI6" s="35">
        <f t="shared" si="9"/>
        <v>185.7</v>
      </c>
      <c r="CJ6" s="35">
        <f t="shared" si="9"/>
        <v>178.11</v>
      </c>
      <c r="CK6" s="35">
        <f t="shared" si="9"/>
        <v>165.57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65.13</v>
      </c>
      <c r="CQ6" s="35">
        <f t="shared" si="10"/>
        <v>62.5</v>
      </c>
      <c r="CR6" s="35">
        <f t="shared" si="10"/>
        <v>62.23</v>
      </c>
      <c r="CS6" s="35">
        <f t="shared" si="10"/>
        <v>60</v>
      </c>
      <c r="CT6" s="35">
        <f t="shared" si="10"/>
        <v>61.03</v>
      </c>
      <c r="CU6" s="35">
        <f t="shared" si="10"/>
        <v>59.55</v>
      </c>
      <c r="CV6" s="35">
        <f t="shared" si="10"/>
        <v>59.19</v>
      </c>
      <c r="CW6" s="34" t="str">
        <f>IF(CW7="","",IF(CW7="-","【-】","【"&amp;SUBSTITUTE(TEXT(CW7,"#,##0.00"),"-","△")&amp;"】"))</f>
        <v>【58.98】</v>
      </c>
      <c r="CX6" s="35">
        <f>IF(CX7="",NA(),CX7)</f>
        <v>79.03</v>
      </c>
      <c r="CY6" s="35">
        <f t="shared" ref="CY6:DG6" si="11">IF(CY7="",NA(),CY7)</f>
        <v>79.099999999999994</v>
      </c>
      <c r="CZ6" s="35">
        <f t="shared" si="11"/>
        <v>79.44</v>
      </c>
      <c r="DA6" s="35">
        <f t="shared" si="11"/>
        <v>77.45</v>
      </c>
      <c r="DB6" s="35">
        <f t="shared" si="11"/>
        <v>78.03</v>
      </c>
      <c r="DC6" s="35">
        <f t="shared" si="11"/>
        <v>86.56</v>
      </c>
      <c r="DD6" s="35">
        <f t="shared" si="11"/>
        <v>86.78</v>
      </c>
      <c r="DE6" s="35">
        <f t="shared" si="11"/>
        <v>86.83</v>
      </c>
      <c r="DF6" s="35">
        <f t="shared" si="11"/>
        <v>87.14</v>
      </c>
      <c r="DG6" s="35">
        <f t="shared" si="11"/>
        <v>86.66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0.38</v>
      </c>
      <c r="EL6" s="35">
        <f t="shared" si="14"/>
        <v>0.01</v>
      </c>
      <c r="EM6" s="35">
        <f t="shared" si="14"/>
        <v>0.11</v>
      </c>
      <c r="EN6" s="35">
        <f t="shared" si="14"/>
        <v>0.09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72079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49.79</v>
      </c>
      <c r="Q7" s="38">
        <v>99.92</v>
      </c>
      <c r="R7" s="38">
        <v>3132</v>
      </c>
      <c r="S7" s="38">
        <v>76759</v>
      </c>
      <c r="T7" s="38">
        <v>279.43</v>
      </c>
      <c r="U7" s="38">
        <v>274.7</v>
      </c>
      <c r="V7" s="38">
        <v>38076</v>
      </c>
      <c r="W7" s="38">
        <v>9.81</v>
      </c>
      <c r="X7" s="38">
        <v>3881.35</v>
      </c>
      <c r="Y7" s="38">
        <v>61.9</v>
      </c>
      <c r="Z7" s="38">
        <v>60.43</v>
      </c>
      <c r="AA7" s="38">
        <v>80.209999999999994</v>
      </c>
      <c r="AB7" s="38">
        <v>70.260000000000005</v>
      </c>
      <c r="AC7" s="38">
        <v>81.37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1444.62</v>
      </c>
      <c r="BG7" s="38">
        <v>1290.93</v>
      </c>
      <c r="BH7" s="38">
        <v>842.65</v>
      </c>
      <c r="BI7" s="38">
        <v>1047.4000000000001</v>
      </c>
      <c r="BJ7" s="38">
        <v>471.34</v>
      </c>
      <c r="BK7" s="38">
        <v>1010.51</v>
      </c>
      <c r="BL7" s="38">
        <v>1031.56</v>
      </c>
      <c r="BM7" s="38">
        <v>1053.93</v>
      </c>
      <c r="BN7" s="38">
        <v>1046.25</v>
      </c>
      <c r="BO7" s="38">
        <v>1000.94</v>
      </c>
      <c r="BP7" s="38">
        <v>682.78</v>
      </c>
      <c r="BQ7" s="38">
        <v>56.52</v>
      </c>
      <c r="BR7" s="38">
        <v>54.97</v>
      </c>
      <c r="BS7" s="38">
        <v>79.040000000000006</v>
      </c>
      <c r="BT7" s="38">
        <v>63.88</v>
      </c>
      <c r="BU7" s="38">
        <v>92.48</v>
      </c>
      <c r="BV7" s="38">
        <v>83</v>
      </c>
      <c r="BW7" s="38">
        <v>84.32</v>
      </c>
      <c r="BX7" s="38">
        <v>85.23</v>
      </c>
      <c r="BY7" s="38">
        <v>88.37</v>
      </c>
      <c r="BZ7" s="38">
        <v>93.77</v>
      </c>
      <c r="CA7" s="38">
        <v>100.91</v>
      </c>
      <c r="CB7" s="38">
        <v>256.38</v>
      </c>
      <c r="CC7" s="38">
        <v>266.24</v>
      </c>
      <c r="CD7" s="38">
        <v>184.18</v>
      </c>
      <c r="CE7" s="38">
        <v>227.65</v>
      </c>
      <c r="CF7" s="38">
        <v>181.61</v>
      </c>
      <c r="CG7" s="38">
        <v>193.74</v>
      </c>
      <c r="CH7" s="38">
        <v>188.12</v>
      </c>
      <c r="CI7" s="38">
        <v>185.7</v>
      </c>
      <c r="CJ7" s="38">
        <v>178.11</v>
      </c>
      <c r="CK7" s="38">
        <v>165.57</v>
      </c>
      <c r="CL7" s="38">
        <v>136.86000000000001</v>
      </c>
      <c r="CM7" s="38" t="s">
        <v>103</v>
      </c>
      <c r="CN7" s="38" t="s">
        <v>103</v>
      </c>
      <c r="CO7" s="38" t="s">
        <v>103</v>
      </c>
      <c r="CP7" s="38">
        <v>65.13</v>
      </c>
      <c r="CQ7" s="38">
        <v>62.5</v>
      </c>
      <c r="CR7" s="38">
        <v>62.23</v>
      </c>
      <c r="CS7" s="38">
        <v>60</v>
      </c>
      <c r="CT7" s="38">
        <v>61.03</v>
      </c>
      <c r="CU7" s="38">
        <v>59.55</v>
      </c>
      <c r="CV7" s="38">
        <v>59.19</v>
      </c>
      <c r="CW7" s="38">
        <v>58.98</v>
      </c>
      <c r="CX7" s="38">
        <v>79.03</v>
      </c>
      <c r="CY7" s="38">
        <v>79.099999999999994</v>
      </c>
      <c r="CZ7" s="38">
        <v>79.44</v>
      </c>
      <c r="DA7" s="38">
        <v>77.45</v>
      </c>
      <c r="DB7" s="38">
        <v>78.03</v>
      </c>
      <c r="DC7" s="38">
        <v>86.56</v>
      </c>
      <c r="DD7" s="38">
        <v>86.78</v>
      </c>
      <c r="DE7" s="38">
        <v>86.83</v>
      </c>
      <c r="DF7" s="38">
        <v>87.14</v>
      </c>
      <c r="DG7" s="38">
        <v>86.66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0.38</v>
      </c>
      <c r="EL7" s="38">
        <v>0.01</v>
      </c>
      <c r="EM7" s="38">
        <v>0.11</v>
      </c>
      <c r="EN7" s="38">
        <v>0.09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1649</cp:lastModifiedBy>
  <dcterms:created xsi:type="dcterms:W3CDTF">2019-12-05T05:01:34Z</dcterms:created>
  <dcterms:modified xsi:type="dcterms:W3CDTF">2020-01-29T04:11:04Z</dcterms:modified>
  <cp:category/>
</cp:coreProperties>
</file>