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2.1公営企業に係る経営比較分析表（平成３０年度決算）の分析等について（依頼）\財政課提出\"/>
    </mc:Choice>
  </mc:AlternateContent>
  <workbookProtection workbookAlgorithmName="SHA-512" workbookHashValue="isJinf7W4VdMG8tEiseXYrxWGzDL59ieuqbrJtBRNtpeRKDCe9YlRmrmiHD9WLBEZ/t8rIrMlGi1W0c0tTVyIw==" workbookSaltValue="EBmYUpSVtkRCEcAGLvwMXQ==" workbookSpinCount="100000" lockStructure="1"/>
  <bookViews>
    <workbookView xWindow="0" yWindow="0" windowWidth="23040" windowHeight="837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<sst xmlns="http://schemas.openxmlformats.org/spreadsheetml/2006/main" count="223" uniqueCount="111">
  <si>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</si>
  <si>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</si>
  <si>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</si>
  <si>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</si>
  <si>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</si>
  <si>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</si>
  <si>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</si>
  <si>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</si>
  <si>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</si>
  <si>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</si>
  <si>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</si>
  <si>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</si>
  <si>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</si>
  <si>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</si>
  <si>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</si>
  <si>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</si>
  <si>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</si>
  <si>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</si>
  <si>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</si>
  <si>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</si>
  <si>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</si>
  <si>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</si>
  <si>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</si>
  <si>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</si>
  <si>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</si>
  <si>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</si>
  <si>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</si>
  <si>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</si>
  <si>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</si>
  <si>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</si>
  <si>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</si>
  <si>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</si>
  <si>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</si>
  <si>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</si>
  <si>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</si>
  <si>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</si>
  <si>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</si>
  <si>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</si>
  <si>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</si>
  <si>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</si>
  <si>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</si>
  <si>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</si>
  <si>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</si>
  <si>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</si>
  <si>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</si>
  <si>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</si>
  <si>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</si>
  <si>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</si>
  <si>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</si>
  <si>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</si>
  <si>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</si>
  <si>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</si>
  <si>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</si>
  <si>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</si>
  <si>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</si>
  <si>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</si>
  <si>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</si>
  <si>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</si>
  <si>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</si>
  <si>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</si>
  <si>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</si>
  <si>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</si>
  <si>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</si>
  <si>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</si>
  <si>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</si>
  <si>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</si>
  <si>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</si>
  <si>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</si>
  <si>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</si>
  <si>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</si>
  <si>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</si>
  <si>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</si>
  <si>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</si>
  <si>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</si>
  <si>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</si>
  <si>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</si>
  <si>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</si>
  <si>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</si>
  <si>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</si>
  <si>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</si>
  <si>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</si>
  <si>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</si>
  <si>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</si>
  <si>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</si>
  <si>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</si>
  <si>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</si>
  <si>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</si>
  <si>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</si>
  <si>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</si>
  <si>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</si>
  <si>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</si>
  <si>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</si>
  <si>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</si>
  <si>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</si>
  <si>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</si>
  <si>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</si>
  <si>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</si>
  <si>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</si>
  <si>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</si>
  <si>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</si>
  <si>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</si>
  <si>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</si>
  <si>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</si>
  <si>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</si>
  <si>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</si>
  <si>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</si>
  <si>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</si>
  <si>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</si>
  <si>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当市の特定環境保全公共下水道事業は、東日本大震災による津波被災によって2処理区の１つが流失しており、当初の財政想定と大きく状況が変化している。
　今後は、人口減少により使用料収入が見込めないことから、維持管理の更なる効率化を図るとともに、他会計負担金や使用料収入などの財源確保を総合的に検討して、事業を安定的かつ継続して実施していくために、引き続き経営状況の改善に努める。</t>
    <rPh sb="1" eb="3">
      <t>トウシ</t>
    </rPh>
    <rPh sb="4" eb="6">
      <t>トクテイ</t>
    </rPh>
    <rPh sb="6" eb="8">
      <t>カンキョウ</t>
    </rPh>
    <rPh sb="8" eb="10">
      <t>ホゼン</t>
    </rPh>
    <rPh sb="10" eb="12">
      <t>コウキョウ</t>
    </rPh>
    <rPh sb="12" eb="15">
      <t>ゲスイドウ</t>
    </rPh>
    <rPh sb="15" eb="17">
      <t>ジギョウ</t>
    </rPh>
    <rPh sb="19" eb="20">
      <t>ヒガシ</t>
    </rPh>
    <rPh sb="20" eb="22">
      <t>ニホン</t>
    </rPh>
    <rPh sb="22" eb="25">
      <t>ダイシンサイ</t>
    </rPh>
    <rPh sb="28" eb="30">
      <t>ツナミ</t>
    </rPh>
    <rPh sb="30" eb="32">
      <t>ヒサイ</t>
    </rPh>
    <rPh sb="37" eb="39">
      <t>ショリ</t>
    </rPh>
    <rPh sb="39" eb="40">
      <t>ク</t>
    </rPh>
    <rPh sb="44" eb="46">
      <t>リュウシツ</t>
    </rPh>
    <rPh sb="51" eb="53">
      <t>トウショ</t>
    </rPh>
    <rPh sb="54" eb="56">
      <t>ザイセイ</t>
    </rPh>
    <rPh sb="56" eb="58">
      <t>ソウテイ</t>
    </rPh>
    <rPh sb="59" eb="60">
      <t>オオ</t>
    </rPh>
    <rPh sb="62" eb="64">
      <t>ジョウキョウ</t>
    </rPh>
    <rPh sb="65" eb="67">
      <t>ヘンカ</t>
    </rPh>
    <rPh sb="74" eb="76">
      <t>コンゴ</t>
    </rPh>
    <rPh sb="78" eb="80">
      <t>ジンコウ</t>
    </rPh>
    <rPh sb="80" eb="82">
      <t>ゲンショウ</t>
    </rPh>
    <rPh sb="85" eb="88">
      <t>シヨウリョウ</t>
    </rPh>
    <rPh sb="88" eb="90">
      <t>シュウニュウ</t>
    </rPh>
    <rPh sb="91" eb="93">
      <t>ミコ</t>
    </rPh>
    <rPh sb="101" eb="103">
      <t>イジ</t>
    </rPh>
    <rPh sb="103" eb="105">
      <t>カンリ</t>
    </rPh>
    <rPh sb="106" eb="107">
      <t>サラ</t>
    </rPh>
    <rPh sb="109" eb="112">
      <t>コウリツカ</t>
    </rPh>
    <rPh sb="113" eb="114">
      <t>ハカ</t>
    </rPh>
    <rPh sb="120" eb="121">
      <t>タ</t>
    </rPh>
    <rPh sb="121" eb="123">
      <t>カイケイ</t>
    </rPh>
    <rPh sb="123" eb="126">
      <t>フタンキン</t>
    </rPh>
    <rPh sb="127" eb="130">
      <t>シヨウリョウ</t>
    </rPh>
    <rPh sb="130" eb="132">
      <t>シュウニュウ</t>
    </rPh>
    <rPh sb="135" eb="137">
      <t>ザイゲン</t>
    </rPh>
    <rPh sb="137" eb="139">
      <t>カクホ</t>
    </rPh>
    <rPh sb="140" eb="143">
      <t>ソウゴウテキ</t>
    </rPh>
    <rPh sb="144" eb="146">
      <t>ケントウ</t>
    </rPh>
    <rPh sb="149" eb="151">
      <t>ジギョウ</t>
    </rPh>
    <rPh sb="152" eb="155">
      <t>アンテイテキ</t>
    </rPh>
    <rPh sb="157" eb="159">
      <t>ケイゾク</t>
    </rPh>
    <rPh sb="161" eb="163">
      <t>ジッシ</t>
    </rPh>
    <rPh sb="171" eb="172">
      <t>ヒ</t>
    </rPh>
    <rPh sb="173" eb="174">
      <t>ツヅ</t>
    </rPh>
    <rPh sb="175" eb="177">
      <t>ケイエイ</t>
    </rPh>
    <rPh sb="177" eb="179">
      <t>ジョウキョウ</t>
    </rPh>
    <rPh sb="180" eb="182">
      <t>カイゼン</t>
    </rPh>
    <rPh sb="183" eb="184">
      <t>ツト</t>
    </rPh>
    <phoneticPr fontId="4"/>
  </si>
  <si>
    <t>①有形固定資産減価償却率
　類似団体平均値より高く、法定耐用年数に近い資産が多い傾向である。今後は、施設の老朽化が進むことから適切な改築更新が求められる。　　　　　　　　　　　　                        　②③管渠老朽化率及び管渠改善率
　特定環境保全公共下水道事業は平成3年度に供用開始された事業であることから、管渠の法定耐用年数を超えていないため0.00％である。
　また、当該地区は不明水量が多く有収率も低い数値を示していることから、令和元年度に不明水調査を実施し、結果に基づき計画的に改修を進める予定である。</t>
    <rPh sb="26" eb="28">
      <t>ホウテイ</t>
    </rPh>
    <rPh sb="28" eb="30">
      <t>タイヨウ</t>
    </rPh>
    <rPh sb="30" eb="32">
      <t>ネンスウ</t>
    </rPh>
    <rPh sb="33" eb="34">
      <t>チカ</t>
    </rPh>
    <rPh sb="35" eb="37">
      <t>シサン</t>
    </rPh>
    <rPh sb="38" eb="39">
      <t>オオ</t>
    </rPh>
    <rPh sb="40" eb="42">
      <t>ケイコウ</t>
    </rPh>
    <rPh sb="46" eb="48">
      <t>コンゴ</t>
    </rPh>
    <rPh sb="50" eb="52">
      <t>シセツ</t>
    </rPh>
    <rPh sb="53" eb="56">
      <t>ロウキュウカ</t>
    </rPh>
    <rPh sb="57" eb="58">
      <t>スス</t>
    </rPh>
    <rPh sb="63" eb="65">
      <t>テキセツ</t>
    </rPh>
    <rPh sb="66" eb="68">
      <t>カイチク</t>
    </rPh>
    <rPh sb="68" eb="70">
      <t>コウシン</t>
    </rPh>
    <rPh sb="71" eb="72">
      <t>モト</t>
    </rPh>
    <rPh sb="116" eb="118">
      <t>カンキョ</t>
    </rPh>
    <rPh sb="118" eb="120">
      <t>ロウキュウ</t>
    </rPh>
    <rPh sb="120" eb="121">
      <t>カ</t>
    </rPh>
    <rPh sb="121" eb="122">
      <t>リツ</t>
    </rPh>
    <rPh sb="122" eb="123">
      <t>オヨ</t>
    </rPh>
    <rPh sb="124" eb="126">
      <t>カンキョ</t>
    </rPh>
    <rPh sb="126" eb="128">
      <t>カイゼン</t>
    </rPh>
    <rPh sb="128" eb="129">
      <t>リツ</t>
    </rPh>
    <rPh sb="131" eb="133">
      <t>トクテイ</t>
    </rPh>
    <rPh sb="133" eb="135">
      <t>カンキョウ</t>
    </rPh>
    <rPh sb="135" eb="137">
      <t>ホゼン</t>
    </rPh>
    <rPh sb="137" eb="141">
      <t>コウキョウゲスイ</t>
    </rPh>
    <rPh sb="141" eb="142">
      <t>ミチ</t>
    </rPh>
    <rPh sb="142" eb="144">
      <t>ジギョウ</t>
    </rPh>
    <rPh sb="171" eb="173">
      <t>ホウテイ</t>
    </rPh>
    <rPh sb="173" eb="175">
      <t>タイヨウ</t>
    </rPh>
    <rPh sb="175" eb="177">
      <t>ネンスウ</t>
    </rPh>
    <rPh sb="178" eb="179">
      <t>コ</t>
    </rPh>
    <rPh sb="200" eb="202">
      <t>トウガイ</t>
    </rPh>
    <rPh sb="202" eb="204">
      <t>チク</t>
    </rPh>
    <rPh sb="205" eb="207">
      <t>フメイ</t>
    </rPh>
    <rPh sb="207" eb="208">
      <t>スイ</t>
    </rPh>
    <rPh sb="208" eb="209">
      <t>リョウ</t>
    </rPh>
    <rPh sb="210" eb="211">
      <t>オオ</t>
    </rPh>
    <rPh sb="212" eb="214">
      <t>ユウシュウ</t>
    </rPh>
    <rPh sb="214" eb="215">
      <t>リツ</t>
    </rPh>
    <rPh sb="216" eb="217">
      <t>ヒク</t>
    </rPh>
    <rPh sb="218" eb="220">
      <t>スウチ</t>
    </rPh>
    <rPh sb="221" eb="222">
      <t>シメ</t>
    </rPh>
    <rPh sb="231" eb="233">
      <t>レイワ</t>
    </rPh>
    <rPh sb="233" eb="235">
      <t>ガンネン</t>
    </rPh>
    <rPh sb="235" eb="236">
      <t>ド</t>
    </rPh>
    <rPh sb="237" eb="239">
      <t>フメイ</t>
    </rPh>
    <rPh sb="239" eb="240">
      <t>スイ</t>
    </rPh>
    <rPh sb="240" eb="242">
      <t>チョウサ</t>
    </rPh>
    <rPh sb="243" eb="245">
      <t>ジッシ</t>
    </rPh>
    <rPh sb="247" eb="249">
      <t>ケッカ</t>
    </rPh>
    <rPh sb="250" eb="251">
      <t>モト</t>
    </rPh>
    <rPh sb="253" eb="256">
      <t>ケイカクテキ</t>
    </rPh>
    <rPh sb="257" eb="259">
      <t>カイシュウ</t>
    </rPh>
    <rPh sb="260" eb="261">
      <t>スス</t>
    </rPh>
    <rPh sb="263" eb="265">
      <t>ヨテイ</t>
    </rPh>
    <phoneticPr fontId="4"/>
  </si>
  <si>
    <t>①⑤経常収支比率及び経費回収率
　24年度以降100％以上を維持しているが、経費回収率が類似団体と比較すると低い水準であることから、資本費に係る他会計負担金に拠るところが大きくなっている。　　　　　　　　　　　　　　　　　　②累積欠損金比率
　東日本大震災によリ、資産を大量に除却したことから高い水準を示しており、平成28年度で被災管渠処分工事が概ね完了したことから徐々に改善している。</t>
    <rPh sb="2" eb="4">
      <t>ケイジョウ</t>
    </rPh>
    <rPh sb="4" eb="6">
      <t>シュウシ</t>
    </rPh>
    <rPh sb="6" eb="8">
      <t>ヒリツ</t>
    </rPh>
    <rPh sb="8" eb="9">
      <t>オヨ</t>
    </rPh>
    <rPh sb="10" eb="12">
      <t>ケイヒ</t>
    </rPh>
    <rPh sb="12" eb="14">
      <t>カイシュウ</t>
    </rPh>
    <rPh sb="14" eb="15">
      <t>リツ</t>
    </rPh>
    <rPh sb="19" eb="21">
      <t>ネンド</t>
    </rPh>
    <rPh sb="21" eb="23">
      <t>イコウ</t>
    </rPh>
    <rPh sb="27" eb="29">
      <t>イジョウ</t>
    </rPh>
    <rPh sb="30" eb="32">
      <t>イジ</t>
    </rPh>
    <rPh sb="113" eb="115">
      <t>ルイセキ</t>
    </rPh>
    <rPh sb="115" eb="118">
      <t>ケッソンキン</t>
    </rPh>
    <rPh sb="118" eb="120">
      <t>ヒリツ</t>
    </rPh>
    <rPh sb="122" eb="123">
      <t>ヒガシ</t>
    </rPh>
    <rPh sb="123" eb="125">
      <t>ニホン</t>
    </rPh>
    <rPh sb="125" eb="128">
      <t>ダイシンサイ</t>
    </rPh>
    <rPh sb="132" eb="134">
      <t>シサン</t>
    </rPh>
    <rPh sb="135" eb="137">
      <t>タイリョウ</t>
    </rPh>
    <rPh sb="138" eb="140">
      <t>ジョキャク</t>
    </rPh>
    <rPh sb="146" eb="147">
      <t>タカ</t>
    </rPh>
    <rPh sb="148" eb="150">
      <t>スイジュン</t>
    </rPh>
    <rPh sb="151" eb="152">
      <t>シメ</t>
    </rPh>
    <rPh sb="157" eb="159">
      <t>ヘイセイ</t>
    </rPh>
    <rPh sb="161" eb="163">
      <t>ネンド</t>
    </rPh>
    <rPh sb="164" eb="166">
      <t>ヒサイ</t>
    </rPh>
    <rPh sb="166" eb="168">
      <t>カンキョ</t>
    </rPh>
    <rPh sb="168" eb="170">
      <t>ショブン</t>
    </rPh>
    <rPh sb="170" eb="172">
      <t>コウジ</t>
    </rPh>
    <rPh sb="173" eb="174">
      <t>オオム</t>
    </rPh>
    <rPh sb="175" eb="177">
      <t>カンリョウ</t>
    </rPh>
    <rPh sb="183" eb="185">
      <t>ジョジョ</t>
    </rPh>
    <rPh sb="186" eb="18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</si>
</sst>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E0-40AB-8F14-3EE9C13648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1EE0-40AB-8F14-3EE9C13648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87.03</c:v>
                </c:pt>
                <c:pt idx="1">
                  <c:v>77.03</c:v>
                </c:pt>
                <c:pt idx="2">
                  <c:v>76.22</c:v>
                </c:pt>
                <c:pt idx="3">
                  <c:v>76.489999999999995</c:v>
                </c:pt>
                <c:pt idx="4">
                  <c:v>78.650000000000006</c:v>
                </c:pt>
              </c:numCache>
            </c:numRef>
          </c:val>
          <c:extLst>
            <c:ext xmlns:c16="http://schemas.microsoft.com/office/drawing/2014/chart" uri="{C3380CC4-5D6E-409C-BE32-E72D297353CC}">
              <c16:uniqueId val="{00000000-FC3F-4DC2-A4D5-01E0BC4473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C3F-4DC2-A4D5-01E0BC4473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97.27</c:v>
                </c:pt>
                <c:pt idx="1">
                  <c:v>97.29</c:v>
                </c:pt>
                <c:pt idx="2">
                  <c:v>97.71</c:v>
                </c:pt>
                <c:pt idx="3">
                  <c:v>97.69</c:v>
                </c:pt>
                <c:pt idx="4">
                  <c:v>97.7</c:v>
                </c:pt>
              </c:numCache>
            </c:numRef>
          </c:val>
          <c:extLst>
            <c:ext xmlns:c16="http://schemas.microsoft.com/office/drawing/2014/chart" uri="{C3380CC4-5D6E-409C-BE32-E72D297353CC}">
              <c16:uniqueId val="{00000000-8EE2-4C6A-B4C9-5B7367B0AE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8EE2-4C6A-B4C9-5B7367B0AE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135.27000000000001</c:v>
                </c:pt>
                <c:pt idx="1">
                  <c:v>134.82</c:v>
                </c:pt>
                <c:pt idx="2">
                  <c:v>154.16</c:v>
                </c:pt>
                <c:pt idx="3">
                  <c:v>142.13</c:v>
                </c:pt>
                <c:pt idx="4">
                  <c:v>136.52000000000001</c:v>
                </c:pt>
              </c:numCache>
            </c:numRef>
          </c:val>
          <c:extLst>
            <c:ext xmlns:c16="http://schemas.microsoft.com/office/drawing/2014/chart" uri="{C3380CC4-5D6E-409C-BE32-E72D297353CC}">
              <c16:uniqueId val="{00000000-0DBA-43D7-AC4F-6C0C93A96E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0DBA-43D7-AC4F-6C0C93A96E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29.29</c:v>
                </c:pt>
                <c:pt idx="1">
                  <c:v>24.21</c:v>
                </c:pt>
                <c:pt idx="2">
                  <c:v>26.67</c:v>
                </c:pt>
                <c:pt idx="3">
                  <c:v>29.97</c:v>
                </c:pt>
                <c:pt idx="4">
                  <c:v>33.26</c:v>
                </c:pt>
              </c:numCache>
            </c:numRef>
          </c:val>
          <c:extLst>
            <c:ext xmlns:c16="http://schemas.microsoft.com/office/drawing/2014/chart" uri="{C3380CC4-5D6E-409C-BE32-E72D297353CC}">
              <c16:uniqueId val="{00000000-CAA4-4AEE-A7B3-BE643A0016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CAA4-4AEE-A7B3-BE643A0016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0-4DDD-9E88-359E8DCDD5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BDB0-4DDD-9E88-359E8DCDD5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2929.38</c:v>
                </c:pt>
                <c:pt idx="1">
                  <c:v>2502.4</c:v>
                </c:pt>
                <c:pt idx="2">
                  <c:v>3059.45</c:v>
                </c:pt>
                <c:pt idx="3">
                  <c:v>2936.64</c:v>
                </c:pt>
                <c:pt idx="4">
                  <c:v>2851.62</c:v>
                </c:pt>
              </c:numCache>
            </c:numRef>
          </c:val>
          <c:extLst>
            <c:ext xmlns:c16="http://schemas.microsoft.com/office/drawing/2014/chart" uri="{C3380CC4-5D6E-409C-BE32-E72D297353CC}">
              <c16:uniqueId val="{00000000-03FC-4848-823B-8A76E5F51F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03FC-4848-823B-8A76E5F51F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41.06</c:v>
                </c:pt>
                <c:pt idx="1">
                  <c:v>41.95</c:v>
                </c:pt>
                <c:pt idx="2">
                  <c:v>45.77</c:v>
                </c:pt>
                <c:pt idx="3">
                  <c:v>59.98</c:v>
                </c:pt>
                <c:pt idx="4">
                  <c:v>65.58</c:v>
                </c:pt>
              </c:numCache>
            </c:numRef>
          </c:val>
          <c:extLst>
            <c:ext xmlns:c16="http://schemas.microsoft.com/office/drawing/2014/chart" uri="{C3380CC4-5D6E-409C-BE32-E72D297353CC}">
              <c16:uniqueId val="{00000000-0B56-45B6-BA89-4422CECB0F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0B56-45B6-BA89-4422CECB0F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3541.29</c:v>
                </c:pt>
                <c:pt idx="1">
                  <c:v>3868.18</c:v>
                </c:pt>
                <c:pt idx="2">
                  <c:v>2019.89</c:v>
                </c:pt>
                <c:pt idx="3">
                  <c:v>1910.87</c:v>
                </c:pt>
                <c:pt idx="4">
                  <c:v>1498.39</c:v>
                </c:pt>
              </c:numCache>
            </c:numRef>
          </c:val>
          <c:extLst>
            <c:ext xmlns:c16="http://schemas.microsoft.com/office/drawing/2014/chart" uri="{C3380CC4-5D6E-409C-BE32-E72D297353CC}">
              <c16:uniqueId val="{00000000-80E8-4ED1-B461-50F09B272A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80E8-4ED1-B461-50F09B272A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60.71</c:v>
                </c:pt>
                <c:pt idx="1">
                  <c:v>50.3</c:v>
                </c:pt>
                <c:pt idx="2">
                  <c:v>29.14</c:v>
                </c:pt>
                <c:pt idx="3">
                  <c:v>59.25</c:v>
                </c:pt>
                <c:pt idx="4">
                  <c:v>55.67</c:v>
                </c:pt>
              </c:numCache>
            </c:numRef>
          </c:val>
          <c:extLst>
            <c:ext xmlns:c16="http://schemas.microsoft.com/office/drawing/2014/chart" uri="{C3380CC4-5D6E-409C-BE32-E72D297353CC}">
              <c16:uniqueId val="{00000000-F862-4D62-892A-01B400E953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862-4D62-892A-01B400E953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259.29000000000002</c:v>
                </c:pt>
                <c:pt idx="1">
                  <c:v>308.32</c:v>
                </c:pt>
                <c:pt idx="2">
                  <c:v>531.05999999999995</c:v>
                </c:pt>
                <c:pt idx="3">
                  <c:v>261.3</c:v>
                </c:pt>
                <c:pt idx="4">
                  <c:v>278.01</c:v>
                </c:pt>
              </c:numCache>
            </c:numRef>
          </c:val>
          <c:extLst>
            <c:ext xmlns:c16="http://schemas.microsoft.com/office/drawing/2014/chart" uri="{C3380CC4-5D6E-409C-BE32-E72D297353CC}">
              <c16:uniqueId val="{00000000-2EB4-4A96-A656-CEB26BFF30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2EB4-4A96-A656-CEB26BFF30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南相馬市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60585</v>
      </c>
      <c r="AM8" s="68"/>
      <c r="AN8" s="68"/>
      <c r="AO8" s="68"/>
      <c r="AP8" s="68"/>
      <c r="AQ8" s="68"/>
      <c r="AR8" s="68"/>
      <c r="AS8" s="68"/>
      <c r="AT8" s="67">
        <f>データ!T6</f>
        <v>398.58</v>
      </c>
      <c r="AU8" s="67"/>
      <c r="AV8" s="67"/>
      <c r="AW8" s="67"/>
      <c r="AX8" s="67"/>
      <c r="AY8" s="67"/>
      <c r="AZ8" s="67"/>
      <c r="BA8" s="67"/>
      <c r="BB8" s="67">
        <f>データ!U6</f>
        <v>152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37.03</v>
      </c>
      <c r="J10" s="67"/>
      <c r="K10" s="67"/>
      <c r="L10" s="67"/>
      <c r="M10" s="67"/>
      <c r="N10" s="67"/>
      <c r="O10" s="67"/>
      <c r="P10" s="67">
        <f>データ!P6</f>
        <v>1.1599999999999999</v>
      </c>
      <c r="Q10" s="67"/>
      <c r="R10" s="67"/>
      <c r="S10" s="67"/>
      <c r="T10" s="67"/>
      <c r="U10" s="67"/>
      <c r="V10" s="67"/>
      <c r="W10" s="67">
        <f>データ!Q6</f>
        <v>48.97</v>
      </c>
      <c r="X10" s="67"/>
      <c r="Y10" s="67"/>
      <c r="Z10" s="67"/>
      <c r="AA10" s="67"/>
      <c r="AB10" s="67"/>
      <c r="AC10" s="67"/>
      <c r="AD10" s="68">
        <f>データ!R6</f>
        <v>2673</v>
      </c>
      <c r="AE10" s="68"/>
      <c r="AF10" s="68"/>
      <c r="AG10" s="68"/>
      <c r="AH10" s="68"/>
      <c r="AI10" s="68"/>
      <c r="AJ10" s="68"/>
      <c r="AK10" s="2"/>
      <c r="AL10" s="68">
        <f>データ!V6</f>
        <v>695</v>
      </c>
      <c r="AM10" s="68"/>
      <c r="AN10" s="68"/>
      <c r="AO10" s="68"/>
      <c r="AP10" s="68"/>
      <c r="AQ10" s="68"/>
      <c r="AR10" s="68"/>
      <c r="AS10" s="68"/>
      <c r="AT10" s="67">
        <f>データ!W6</f>
        <v>0.27</v>
      </c>
      <c r="AU10" s="67"/>
      <c r="AV10" s="67"/>
      <c r="AW10" s="67"/>
      <c r="AX10" s="67"/>
      <c r="AY10" s="67"/>
      <c r="AZ10" s="67"/>
      <c r="BA10" s="67"/>
      <c r="BB10" s="67">
        <f>データ!X6</f>
        <v>2574.0700000000002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8wE2l0mC2eO5pplsQTmTazj6GJNFeRGi+KiKc6XlsDcQtavVH8a012icpryrnqcbTvDCpB2bka+ekzTr85GzVA==" saltValue="xWxzeIuhaBDqgd/EtVxK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72125</v>
      </c>
      <c r="D6" s="33">
        <f t="shared" si="3"/>
        <v>46</v>
      </c>
      <c r="E6" s="33">
        <f t="shared" si="3"/>
        <v>17</v>
      </c>
      <c r="F6" s="33">
        <f t="shared" si="3"/>
        <v>4</v>
      </c>
      <c r="G6" s="33">
        <f t="shared" si="3"/>
        <v>0</v>
      </c>
      <c r="H6" s="33" t="str">
        <f t="shared" si="3"/>
        <v>福島県　南相馬市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37.03</v>
      </c>
      <c r="P6" s="34">
        <f t="shared" si="3"/>
        <v>1.1599999999999999</v>
      </c>
      <c r="Q6" s="34">
        <f t="shared" si="3"/>
        <v>48.97</v>
      </c>
      <c r="R6" s="34">
        <f t="shared" si="3"/>
        <v>2673</v>
      </c>
      <c r="S6" s="34">
        <f t="shared" si="3"/>
        <v>60585</v>
      </c>
      <c r="T6" s="34">
        <f t="shared" si="3"/>
        <v>398.58</v>
      </c>
      <c r="U6" s="34">
        <f t="shared" si="3"/>
        <v>152</v>
      </c>
      <c r="V6" s="34">
        <f t="shared" si="3"/>
        <v>695</v>
      </c>
      <c r="W6" s="34">
        <f t="shared" si="3"/>
        <v>0.27</v>
      </c>
      <c r="X6" s="34">
        <f t="shared" si="3"/>
        <v>2574.0700000000002</v>
      </c>
      <c r="Y6" s="35">
        <f>IF(Y7="",NA(),Y7)</f>
        <v>135.27000000000001</v>
      </c>
      <c r="Z6" s="35">
        <f t="shared" ref="Z6:AH6" si="4">IF(Z7="",NA(),Z7)</f>
        <v>134.82</v>
      </c>
      <c r="AA6" s="35">
        <f t="shared" si="4"/>
        <v>154.16</v>
      </c>
      <c r="AB6" s="35">
        <f t="shared" si="4"/>
        <v>142.13</v>
      </c>
      <c r="AC6" s="35">
        <f t="shared" si="4"/>
        <v>136.52000000000001</v>
      </c>
      <c r="AD6" s="35">
        <f t="shared" si="4"/>
        <v>101.24</v>
      </c>
      <c r="AE6" s="35">
        <f t="shared" si="4"/>
        <v>100.94</v>
      </c>
      <c r="AF6" s="35">
        <f t="shared" si="4"/>
        <v>100.85</v>
      </c>
      <c r="AG6" s="35">
        <f t="shared" si="4"/>
        <v>102.13</v>
      </c>
      <c r="AH6" s="35">
        <f t="shared" si="4"/>
        <v>101.72</v>
      </c>
      <c r="AI6" s="34" t="str">
        <f>IF(AI7="","",IF(AI7="-","【-】","【"&amp;SUBSTITUTE(TEXT(AI7,"#,##0.00"),"-","△")&amp;"】"))</f>
        <v>【101.92】</v>
      </c>
      <c r="AJ6" s="35">
        <f>IF(AJ7="",NA(),AJ7)</f>
        <v>2929.38</v>
      </c>
      <c r="AK6" s="35">
        <f t="shared" ref="AK6:AS6" si="5">IF(AK7="",NA(),AK7)</f>
        <v>2502.4</v>
      </c>
      <c r="AL6" s="35">
        <f t="shared" si="5"/>
        <v>3059.45</v>
      </c>
      <c r="AM6" s="35">
        <f t="shared" si="5"/>
        <v>2936.64</v>
      </c>
      <c r="AN6" s="35">
        <f t="shared" si="5"/>
        <v>2851.62</v>
      </c>
      <c r="AO6" s="35">
        <f t="shared" si="5"/>
        <v>184.13</v>
      </c>
      <c r="AP6" s="35">
        <f t="shared" si="5"/>
        <v>101.85</v>
      </c>
      <c r="AQ6" s="35">
        <f t="shared" si="5"/>
        <v>110.77</v>
      </c>
      <c r="AR6" s="35">
        <f t="shared" si="5"/>
        <v>109.51</v>
      </c>
      <c r="AS6" s="35">
        <f t="shared" si="5"/>
        <v>112.88</v>
      </c>
      <c r="AT6" s="34" t="str">
        <f>IF(AT7="","",IF(AT7="-","【-】","【"&amp;SUBSTITUTE(TEXT(AT7,"#,##0.00"),"-","△")&amp;"】"))</f>
        <v>【88.06】</v>
      </c>
      <c r="AU6" s="35">
        <f>IF(AU7="",NA(),AU7)</f>
        <v>41.06</v>
      </c>
      <c r="AV6" s="35">
        <f t="shared" ref="AV6:BD6" si="6">IF(AV7="",NA(),AV7)</f>
        <v>41.95</v>
      </c>
      <c r="AW6" s="35">
        <f t="shared" si="6"/>
        <v>45.77</v>
      </c>
      <c r="AX6" s="35">
        <f t="shared" si="6"/>
        <v>59.98</v>
      </c>
      <c r="AY6" s="35">
        <f t="shared" si="6"/>
        <v>65.58</v>
      </c>
      <c r="AZ6" s="35">
        <f t="shared" si="6"/>
        <v>63.22</v>
      </c>
      <c r="BA6" s="35">
        <f t="shared" si="6"/>
        <v>49.07</v>
      </c>
      <c r="BB6" s="35">
        <f t="shared" si="6"/>
        <v>46.78</v>
      </c>
      <c r="BC6" s="35">
        <f t="shared" si="6"/>
        <v>47.44</v>
      </c>
      <c r="BD6" s="35">
        <f t="shared" si="6"/>
        <v>49.18</v>
      </c>
      <c r="BE6" s="34" t="str">
        <f>IF(BE7="","",IF(BE7="-","【-】","【"&amp;SUBSTITUTE(TEXT(BE7,"#,##0.00"),"-","△")&amp;"】"))</f>
        <v>【54.23】</v>
      </c>
      <c r="BF6" s="35">
        <f>IF(BF7="",NA(),BF7)</f>
        <v>3541.29</v>
      </c>
      <c r="BG6" s="35">
        <f t="shared" ref="BG6:BO6" si="7">IF(BG7="",NA(),BG7)</f>
        <v>3868.18</v>
      </c>
      <c r="BH6" s="35">
        <f t="shared" si="7"/>
        <v>2019.89</v>
      </c>
      <c r="BI6" s="35">
        <f t="shared" si="7"/>
        <v>1910.87</v>
      </c>
      <c r="BJ6" s="35">
        <f t="shared" si="7"/>
        <v>1498.39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60.71</v>
      </c>
      <c r="BR6" s="35">
        <f t="shared" ref="BR6:BZ6" si="8">IF(BR7="",NA(),BR7)</f>
        <v>50.3</v>
      </c>
      <c r="BS6" s="35">
        <f t="shared" si="8"/>
        <v>29.14</v>
      </c>
      <c r="BT6" s="35">
        <f t="shared" si="8"/>
        <v>59.25</v>
      </c>
      <c r="BU6" s="35">
        <f t="shared" si="8"/>
        <v>55.67</v>
      </c>
      <c r="BV6" s="35">
        <f t="shared" si="8"/>
        <v>66.56</v>
      </c>
      <c r="BW6" s="35">
        <f t="shared" si="8"/>
        <v>66.22</v>
      </c>
      <c r="BX6" s="35">
        <f t="shared" si="8"/>
        <v>69.87</v>
      </c>
      <c r="BY6" s="35">
        <f t="shared" si="8"/>
        <v>74.3</v>
      </c>
      <c r="BZ6" s="35">
        <f t="shared" si="8"/>
        <v>72.260000000000005</v>
      </c>
      <c r="CA6" s="34" t="str">
        <f>IF(CA7="","",IF(CA7="-","【-】","【"&amp;SUBSTITUTE(TEXT(CA7,"#,##0.00"),"-","△")&amp;"】"))</f>
        <v>【74.48】</v>
      </c>
      <c r="CB6" s="35">
        <f>IF(CB7="",NA(),CB7)</f>
        <v>259.29000000000002</v>
      </c>
      <c r="CC6" s="35">
        <f t="shared" ref="CC6:CK6" si="9">IF(CC7="",NA(),CC7)</f>
        <v>308.32</v>
      </c>
      <c r="CD6" s="35">
        <f t="shared" si="9"/>
        <v>531.05999999999995</v>
      </c>
      <c r="CE6" s="35">
        <f t="shared" si="9"/>
        <v>261.3</v>
      </c>
      <c r="CF6" s="35">
        <f t="shared" si="9"/>
        <v>278.01</v>
      </c>
      <c r="CG6" s="35">
        <f t="shared" si="9"/>
        <v>244.29</v>
      </c>
      <c r="CH6" s="35">
        <f t="shared" si="9"/>
        <v>246.72</v>
      </c>
      <c r="CI6" s="35">
        <f t="shared" si="9"/>
        <v>234.96</v>
      </c>
      <c r="CJ6" s="35">
        <f t="shared" si="9"/>
        <v>221.81</v>
      </c>
      <c r="CK6" s="35">
        <f t="shared" si="9"/>
        <v>230.02</v>
      </c>
      <c r="CL6" s="34" t="str">
        <f>IF(CL7="","",IF(CL7="-","【-】","【"&amp;SUBSTITUTE(TEXT(CL7,"#,##0.00"),"-","△")&amp;"】"))</f>
        <v>【219.46】</v>
      </c>
      <c r="CM6" s="35">
        <f>IF(CM7="",NA(),CM7)</f>
        <v>87.03</v>
      </c>
      <c r="CN6" s="35">
        <f t="shared" ref="CN6:CV6" si="10">IF(CN7="",NA(),CN7)</f>
        <v>77.03</v>
      </c>
      <c r="CO6" s="35">
        <f t="shared" si="10"/>
        <v>76.22</v>
      </c>
      <c r="CP6" s="35">
        <f t="shared" si="10"/>
        <v>76.489999999999995</v>
      </c>
      <c r="CQ6" s="35">
        <f t="shared" si="10"/>
        <v>78.650000000000006</v>
      </c>
      <c r="CR6" s="35">
        <f t="shared" si="10"/>
        <v>43.58</v>
      </c>
      <c r="CS6" s="35">
        <f t="shared" si="10"/>
        <v>41.35</v>
      </c>
      <c r="CT6" s="35">
        <f t="shared" si="10"/>
        <v>42.9</v>
      </c>
      <c r="CU6" s="35">
        <f t="shared" si="10"/>
        <v>43.36</v>
      </c>
      <c r="CV6" s="35">
        <f t="shared" si="10"/>
        <v>42.56</v>
      </c>
      <c r="CW6" s="34" t="str">
        <f>IF(CW7="","",IF(CW7="-","【-】","【"&amp;SUBSTITUTE(TEXT(CW7,"#,##0.00"),"-","△")&amp;"】"))</f>
        <v>【42.82】</v>
      </c>
      <c r="CX6" s="35">
        <f>IF(CX7="",NA(),CX7)</f>
        <v>97.27</v>
      </c>
      <c r="CY6" s="35">
        <f t="shared" ref="CY6:DG6" si="11">IF(CY7="",NA(),CY7)</f>
        <v>97.29</v>
      </c>
      <c r="CZ6" s="35">
        <f t="shared" si="11"/>
        <v>97.71</v>
      </c>
      <c r="DA6" s="35">
        <f t="shared" si="11"/>
        <v>97.69</v>
      </c>
      <c r="DB6" s="35">
        <f t="shared" si="11"/>
        <v>97.7</v>
      </c>
      <c r="DC6" s="35">
        <f t="shared" si="11"/>
        <v>82.35</v>
      </c>
      <c r="DD6" s="35">
        <f t="shared" si="11"/>
        <v>82.9</v>
      </c>
      <c r="DE6" s="35">
        <f t="shared" si="11"/>
        <v>83.5</v>
      </c>
      <c r="DF6" s="35">
        <f t="shared" si="11"/>
        <v>83.06</v>
      </c>
      <c r="DG6" s="35">
        <f t="shared" si="11"/>
        <v>83.32</v>
      </c>
      <c r="DH6" s="34" t="str">
        <f>IF(DH7="","",IF(DH7="-","【-】","【"&amp;SUBSTITUTE(TEXT(DH7,"#,##0.00"),"-","△")&amp;"】"))</f>
        <v>【83.36】</v>
      </c>
      <c r="DI6" s="35">
        <f>IF(DI7="",NA(),DI7)</f>
        <v>29.29</v>
      </c>
      <c r="DJ6" s="35">
        <f t="shared" ref="DJ6:DR6" si="12">IF(DJ7="",NA(),DJ7)</f>
        <v>24.21</v>
      </c>
      <c r="DK6" s="35">
        <f t="shared" si="12"/>
        <v>26.67</v>
      </c>
      <c r="DL6" s="35">
        <f t="shared" si="12"/>
        <v>29.97</v>
      </c>
      <c r="DM6" s="35">
        <f t="shared" si="12"/>
        <v>33.26</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2">
      <c r="A7" s="28"/>
      <c r="B7" s="37">
        <v>2018</v>
      </c>
      <c r="C7" s="37">
        <v>72125</v>
      </c>
      <c r="D7" s="37">
        <v>46</v>
      </c>
      <c r="E7" s="37">
        <v>17</v>
      </c>
      <c r="F7" s="37">
        <v>4</v>
      </c>
      <c r="G7" s="37">
        <v>0</v>
      </c>
      <c r="H7" s="37" t="s">
        <v>96</v>
      </c>
      <c r="I7" s="37" t="s">
        <v>97</v>
      </c>
      <c r="J7" s="37" t="s">
        <v>98</v>
      </c>
      <c r="K7" s="37" t="s">
        <v>99</v>
      </c>
      <c r="L7" s="37" t="s">
        <v>100</v>
      </c>
      <c r="M7" s="37" t="s">
        <v>101</v>
      </c>
      <c r="N7" s="38" t="s">
        <v>102</v>
      </c>
      <c r="O7" s="38">
        <v>37.03</v>
      </c>
      <c r="P7" s="38">
        <v>1.1599999999999999</v>
      </c>
      <c r="Q7" s="38">
        <v>48.97</v>
      </c>
      <c r="R7" s="38">
        <v>2673</v>
      </c>
      <c r="S7" s="38">
        <v>60585</v>
      </c>
      <c r="T7" s="38">
        <v>398.58</v>
      </c>
      <c r="U7" s="38">
        <v>152</v>
      </c>
      <c r="V7" s="38">
        <v>695</v>
      </c>
      <c r="W7" s="38">
        <v>0.27</v>
      </c>
      <c r="X7" s="38">
        <v>2574.0700000000002</v>
      </c>
      <c r="Y7" s="38">
        <v>135.27000000000001</v>
      </c>
      <c r="Z7" s="38">
        <v>134.82</v>
      </c>
      <c r="AA7" s="38">
        <v>154.16</v>
      </c>
      <c r="AB7" s="38">
        <v>142.13</v>
      </c>
      <c r="AC7" s="38">
        <v>136.52000000000001</v>
      </c>
      <c r="AD7" s="38">
        <v>101.24</v>
      </c>
      <c r="AE7" s="38">
        <v>100.94</v>
      </c>
      <c r="AF7" s="38">
        <v>100.85</v>
      </c>
      <c r="AG7" s="38">
        <v>102.13</v>
      </c>
      <c r="AH7" s="38">
        <v>101.72</v>
      </c>
      <c r="AI7" s="38">
        <v>101.92</v>
      </c>
      <c r="AJ7" s="38">
        <v>2929.38</v>
      </c>
      <c r="AK7" s="38">
        <v>2502.4</v>
      </c>
      <c r="AL7" s="38">
        <v>3059.45</v>
      </c>
      <c r="AM7" s="38">
        <v>2936.64</v>
      </c>
      <c r="AN7" s="38">
        <v>2851.62</v>
      </c>
      <c r="AO7" s="38">
        <v>184.13</v>
      </c>
      <c r="AP7" s="38">
        <v>101.85</v>
      </c>
      <c r="AQ7" s="38">
        <v>110.77</v>
      </c>
      <c r="AR7" s="38">
        <v>109.51</v>
      </c>
      <c r="AS7" s="38">
        <v>112.88</v>
      </c>
      <c r="AT7" s="38">
        <v>88.06</v>
      </c>
      <c r="AU7" s="38">
        <v>41.06</v>
      </c>
      <c r="AV7" s="38">
        <v>41.95</v>
      </c>
      <c r="AW7" s="38">
        <v>45.77</v>
      </c>
      <c r="AX7" s="38">
        <v>59.98</v>
      </c>
      <c r="AY7" s="38">
        <v>65.58</v>
      </c>
      <c r="AZ7" s="38">
        <v>63.22</v>
      </c>
      <c r="BA7" s="38">
        <v>49.07</v>
      </c>
      <c r="BB7" s="38">
        <v>46.78</v>
      </c>
      <c r="BC7" s="38">
        <v>47.44</v>
      </c>
      <c r="BD7" s="38">
        <v>49.18</v>
      </c>
      <c r="BE7" s="38">
        <v>54.23</v>
      </c>
      <c r="BF7" s="38">
        <v>3541.29</v>
      </c>
      <c r="BG7" s="38">
        <v>3868.18</v>
      </c>
      <c r="BH7" s="38">
        <v>2019.89</v>
      </c>
      <c r="BI7" s="38">
        <v>1910.87</v>
      </c>
      <c r="BJ7" s="38">
        <v>1498.39</v>
      </c>
      <c r="BK7" s="38">
        <v>1436</v>
      </c>
      <c r="BL7" s="38">
        <v>1434.89</v>
      </c>
      <c r="BM7" s="38">
        <v>1298.9100000000001</v>
      </c>
      <c r="BN7" s="38">
        <v>1243.71</v>
      </c>
      <c r="BO7" s="38">
        <v>1194.1500000000001</v>
      </c>
      <c r="BP7" s="38">
        <v>1209.4000000000001</v>
      </c>
      <c r="BQ7" s="38">
        <v>60.71</v>
      </c>
      <c r="BR7" s="38">
        <v>50.3</v>
      </c>
      <c r="BS7" s="38">
        <v>29.14</v>
      </c>
      <c r="BT7" s="38">
        <v>59.25</v>
      </c>
      <c r="BU7" s="38">
        <v>55.67</v>
      </c>
      <c r="BV7" s="38">
        <v>66.56</v>
      </c>
      <c r="BW7" s="38">
        <v>66.22</v>
      </c>
      <c r="BX7" s="38">
        <v>69.87</v>
      </c>
      <c r="BY7" s="38">
        <v>74.3</v>
      </c>
      <c r="BZ7" s="38">
        <v>72.260000000000005</v>
      </c>
      <c r="CA7" s="38">
        <v>74.48</v>
      </c>
      <c r="CB7" s="38">
        <v>259.29000000000002</v>
      </c>
      <c r="CC7" s="38">
        <v>308.32</v>
      </c>
      <c r="CD7" s="38">
        <v>531.05999999999995</v>
      </c>
      <c r="CE7" s="38">
        <v>261.3</v>
      </c>
      <c r="CF7" s="38">
        <v>278.01</v>
      </c>
      <c r="CG7" s="38">
        <v>244.29</v>
      </c>
      <c r="CH7" s="38">
        <v>246.72</v>
      </c>
      <c r="CI7" s="38">
        <v>234.96</v>
      </c>
      <c r="CJ7" s="38">
        <v>221.81</v>
      </c>
      <c r="CK7" s="38">
        <v>230.02</v>
      </c>
      <c r="CL7" s="38">
        <v>219.46</v>
      </c>
      <c r="CM7" s="38">
        <v>87.03</v>
      </c>
      <c r="CN7" s="38">
        <v>77.03</v>
      </c>
      <c r="CO7" s="38">
        <v>76.22</v>
      </c>
      <c r="CP7" s="38">
        <v>76.489999999999995</v>
      </c>
      <c r="CQ7" s="38">
        <v>78.650000000000006</v>
      </c>
      <c r="CR7" s="38">
        <v>43.58</v>
      </c>
      <c r="CS7" s="38">
        <v>41.35</v>
      </c>
      <c r="CT7" s="38">
        <v>42.9</v>
      </c>
      <c r="CU7" s="38">
        <v>43.36</v>
      </c>
      <c r="CV7" s="38">
        <v>42.56</v>
      </c>
      <c r="CW7" s="38">
        <v>42.82</v>
      </c>
      <c r="CX7" s="38">
        <v>97.27</v>
      </c>
      <c r="CY7" s="38">
        <v>97.29</v>
      </c>
      <c r="CZ7" s="38">
        <v>97.71</v>
      </c>
      <c r="DA7" s="38">
        <v>97.69</v>
      </c>
      <c r="DB7" s="38">
        <v>97.7</v>
      </c>
      <c r="DC7" s="38">
        <v>82.35</v>
      </c>
      <c r="DD7" s="38">
        <v>82.9</v>
      </c>
      <c r="DE7" s="38">
        <v>83.5</v>
      </c>
      <c r="DF7" s="38">
        <v>83.06</v>
      </c>
      <c r="DG7" s="38">
        <v>83.32</v>
      </c>
      <c r="DH7" s="38">
        <v>83.36</v>
      </c>
      <c r="DI7" s="38">
        <v>29.29</v>
      </c>
      <c r="DJ7" s="38">
        <v>24.21</v>
      </c>
      <c r="DK7" s="38">
        <v>26.67</v>
      </c>
      <c r="DL7" s="38">
        <v>29.97</v>
      </c>
      <c r="DM7" s="38">
        <v>33.26</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dcterms:created xsi:type="dcterms:W3CDTF">2019-12-05T04:48:59Z</dcterms:created>
  <dcterms:modified xsi:type="dcterms:W3CDTF">2020-01-27T04:50:40Z</dcterms:modified>
  <cp:category/>
</cp:coreProperties>
</file>