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2.1公営企業に係る経営比較分析表（平成３０年度決算）の分析等について（依頼）\財政課提出\"/>
    </mc:Choice>
  </mc:AlternateContent>
  <workbookProtection workbookAlgorithmName="SHA-512" workbookHashValue="fOs3oj2VHItuyODKHocJKoOvRes1EqzSBcOZbl51UT3Pnt3fw8DRth+gTtahGICWGOi5bdG6VmqTCfeTe9ffrw==" workbookSaltValue="1aidnh4CXFdHIwlW73F1iw==" workbookSpinCount="100000" lockStructure="1"/>
  <bookViews>
    <workbookView xWindow="0" yWindow="0" windowWidth="23040" windowHeight="837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<sst xmlns="http://schemas.openxmlformats.org/spreadsheetml/2006/main" count="228" uniqueCount="112">
  <si>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</si>
  <si>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</si>
  <si>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</si>
  <si>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</si>
  <si>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</si>
  <si>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</si>
  <si>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</si>
  <si>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</si>
  <si>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</si>
  <si>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</si>
  <si>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</si>
  <si>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</si>
  <si>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</si>
  <si>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</si>
  <si>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</si>
  <si>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</si>
  <si>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</si>
  <si>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</si>
  <si>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</si>
  <si>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</si>
  <si>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</si>
  <si>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</si>
  <si>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</si>
  <si>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</si>
  <si>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</si>
  <si>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</si>
  <si>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</si>
  <si>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</si>
  <si>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</si>
  <si>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</si>
  <si>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</si>
  <si>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</si>
  <si>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</si>
  <si>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</si>
  <si>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</si>
  <si>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</si>
  <si>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</si>
  <si>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</si>
  <si>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</si>
  <si>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</si>
  <si>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</si>
  <si>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</si>
  <si>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</si>
  <si>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</si>
  <si>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</si>
  <si>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</si>
  <si>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</si>
  <si>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</si>
  <si>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</si>
  <si>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</si>
  <si>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</si>
  <si>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</si>
  <si>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</si>
  <si>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</si>
  <si>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</si>
  <si>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</si>
  <si>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</si>
  <si>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</si>
  <si>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</si>
  <si>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</si>
  <si>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</si>
  <si>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</si>
  <si>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</si>
  <si>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</si>
  <si>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</si>
  <si>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</si>
  <si>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</si>
  <si>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</si>
  <si>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</si>
  <si>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</si>
  <si>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</si>
  <si>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</si>
  <si>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</si>
  <si>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</si>
  <si>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</si>
  <si>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</si>
  <si>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</si>
  <si>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</si>
  <si>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</si>
  <si>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</si>
  <si>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</si>
  <si>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</si>
  <si>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</si>
  <si>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</si>
  <si>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</si>
  <si>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</si>
  <si>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</si>
  <si>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</si>
  <si>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</si>
  <si>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</si>
  <si>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</si>
  <si>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</si>
  <si>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</si>
  <si>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</si>
  <si>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</si>
  <si>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</si>
  <si>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</si>
  <si>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</si>
  <si>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</si>
  <si>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</si>
  <si>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</si>
  <si>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</si>
  <si>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</si>
  <si>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</si>
  <si>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</si>
  <si>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</si>
  <si>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</si>
  <si>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</si>
  <si>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</si>
  <si>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当市の農業集落排水事業は、東日本大震災と原発事故の影響により、施設の大規模な処分、多額の災害復旧事業、使用料収入の減少等様々な事業負担を強いられたことから一時的に財政状況が悪化した。
　しかし、昨今での経営成績は徐々に回復傾向にあることから、引き続き経費縮減と収入の確保に努め、経営の健全化を図る必要がある。
　なお、令和2年度から農業集落排水事業について地方公営企業法を一部適用することとしており、より詳細な経営分析を進め、使用料の改定及び改定時期を検討していく必要がある。</t>
    <rPh sb="1" eb="3">
      <t>トウシ</t>
    </rPh>
    <rPh sb="4" eb="6">
      <t>ノウギョウ</t>
    </rPh>
    <rPh sb="6" eb="8">
      <t>シュウラク</t>
    </rPh>
    <rPh sb="8" eb="10">
      <t>ハイスイ</t>
    </rPh>
    <rPh sb="10" eb="12">
      <t>ジギョウ</t>
    </rPh>
    <rPh sb="14" eb="15">
      <t>ヒガシ</t>
    </rPh>
    <rPh sb="15" eb="17">
      <t>ニホン</t>
    </rPh>
    <rPh sb="17" eb="20">
      <t>ダイシンサイ</t>
    </rPh>
    <rPh sb="21" eb="23">
      <t>ゲンパツ</t>
    </rPh>
    <rPh sb="23" eb="25">
      <t>ジコ</t>
    </rPh>
    <rPh sb="26" eb="28">
      <t>エイキョウ</t>
    </rPh>
    <rPh sb="32" eb="34">
      <t>シセツ</t>
    </rPh>
    <rPh sb="35" eb="38">
      <t>ダイキボ</t>
    </rPh>
    <rPh sb="39" eb="41">
      <t>ショブン</t>
    </rPh>
    <rPh sb="42" eb="44">
      <t>タガク</t>
    </rPh>
    <rPh sb="45" eb="47">
      <t>サイガイ</t>
    </rPh>
    <rPh sb="47" eb="49">
      <t>フッキュウ</t>
    </rPh>
    <rPh sb="49" eb="51">
      <t>ジギョウ</t>
    </rPh>
    <rPh sb="52" eb="55">
      <t>シヨウリョウ</t>
    </rPh>
    <rPh sb="55" eb="57">
      <t>シュウニュウ</t>
    </rPh>
    <rPh sb="58" eb="60">
      <t>ゲンショウ</t>
    </rPh>
    <rPh sb="60" eb="61">
      <t>トウ</t>
    </rPh>
    <rPh sb="61" eb="63">
      <t>サマザマ</t>
    </rPh>
    <rPh sb="64" eb="66">
      <t>ジギョウ</t>
    </rPh>
    <rPh sb="66" eb="68">
      <t>フタン</t>
    </rPh>
    <rPh sb="69" eb="70">
      <t>シ</t>
    </rPh>
    <rPh sb="78" eb="81">
      <t>イチジテキ</t>
    </rPh>
    <rPh sb="82" eb="84">
      <t>ザイセイ</t>
    </rPh>
    <rPh sb="84" eb="86">
      <t>ジョウキョウ</t>
    </rPh>
    <rPh sb="87" eb="89">
      <t>アッカ</t>
    </rPh>
    <rPh sb="98" eb="100">
      <t>サッコン</t>
    </rPh>
    <rPh sb="102" eb="104">
      <t>ケイエイ</t>
    </rPh>
    <rPh sb="104" eb="106">
      <t>セイセキ</t>
    </rPh>
    <rPh sb="107" eb="109">
      <t>ジョジョ</t>
    </rPh>
    <rPh sb="110" eb="112">
      <t>カイフク</t>
    </rPh>
    <rPh sb="112" eb="114">
      <t>ケイコウ</t>
    </rPh>
    <rPh sb="122" eb="123">
      <t>ヒ</t>
    </rPh>
    <rPh sb="124" eb="125">
      <t>ツヅ</t>
    </rPh>
    <rPh sb="126" eb="128">
      <t>ケイヒ</t>
    </rPh>
    <rPh sb="128" eb="130">
      <t>シュクゲン</t>
    </rPh>
    <rPh sb="131" eb="133">
      <t>シュウニュウ</t>
    </rPh>
    <rPh sb="134" eb="136">
      <t>カクホ</t>
    </rPh>
    <rPh sb="137" eb="138">
      <t>ツト</t>
    </rPh>
    <rPh sb="140" eb="142">
      <t>ケイエイ</t>
    </rPh>
    <rPh sb="143" eb="145">
      <t>ケンゼン</t>
    </rPh>
    <rPh sb="145" eb="146">
      <t>カ</t>
    </rPh>
    <rPh sb="147" eb="148">
      <t>ハカ</t>
    </rPh>
    <rPh sb="149" eb="151">
      <t>ヒツヨウ</t>
    </rPh>
    <rPh sb="160" eb="162">
      <t>レイワ</t>
    </rPh>
    <rPh sb="163" eb="164">
      <t>ネン</t>
    </rPh>
    <rPh sb="164" eb="165">
      <t>ド</t>
    </rPh>
    <rPh sb="167" eb="169">
      <t>ノウギョウ</t>
    </rPh>
    <rPh sb="169" eb="171">
      <t>シュウラク</t>
    </rPh>
    <rPh sb="171" eb="173">
      <t>ハイスイ</t>
    </rPh>
    <rPh sb="173" eb="175">
      <t>ジギョウ</t>
    </rPh>
    <rPh sb="179" eb="181">
      <t>チホウ</t>
    </rPh>
    <rPh sb="181" eb="183">
      <t>コウエイ</t>
    </rPh>
    <rPh sb="183" eb="185">
      <t>キギョウ</t>
    </rPh>
    <rPh sb="185" eb="186">
      <t>ホウ</t>
    </rPh>
    <rPh sb="187" eb="189">
      <t>イチブ</t>
    </rPh>
    <rPh sb="189" eb="191">
      <t>テキヨウ</t>
    </rPh>
    <rPh sb="203" eb="205">
      <t>ショウサイ</t>
    </rPh>
    <rPh sb="206" eb="208">
      <t>ケイエイ</t>
    </rPh>
    <rPh sb="208" eb="210">
      <t>ブンセキ</t>
    </rPh>
    <rPh sb="211" eb="212">
      <t>スス</t>
    </rPh>
    <rPh sb="214" eb="217">
      <t>シヨウリョウ</t>
    </rPh>
    <rPh sb="218" eb="220">
      <t>カイテイ</t>
    </rPh>
    <rPh sb="220" eb="221">
      <t>オヨ</t>
    </rPh>
    <rPh sb="222" eb="224">
      <t>カイテイ</t>
    </rPh>
    <rPh sb="224" eb="226">
      <t>ジキ</t>
    </rPh>
    <rPh sb="227" eb="229">
      <t>ケントウ</t>
    </rPh>
    <rPh sb="233" eb="235">
      <t>ヒツヨウ</t>
    </rPh>
    <phoneticPr fontId="4"/>
  </si>
  <si>
    <t>①収益的収支比率は、81.03％で赤字となっている。総収益について前年度決算と比較すると、料金収入はほぼ同額であるが、高資本費対策に要する経費が繰出基準の要件から外れたことから、一般会計からの繰入金が減少した。しかし、総費用及び地方債償還金が前年度より減少したことから、収益的収支比率は前年度よりも改善している。
④企業債残高対事業規模比率は、1,150.75％と類似団体平均値より高いものの、年々減少している。今後も企業債残高の圧縮に努めていく必要がある。
⑤経費回収率と⑥汚水処理原価は、前年度と比較して汚水処理費用が減少したことから数字が改善し、類似団体平均値と同水準を維持している。今後も汚水処理費用の削減に向けて取り組むとともに、料金改定を含めた経営改善が必要である。
⑦施設利用率は類似団体平均値を下回ったが、前年度と同水準を維持している。
⑧水洗化率については、微増傾向を維持していることから、今後も継続して接続推進を進めるとともに、処理施設の状況を把握して維持管理に努める。</t>
    <rPh sb="1" eb="4">
      <t>シュウエキテキ</t>
    </rPh>
    <rPh sb="4" eb="6">
      <t>シュウシ</t>
    </rPh>
    <rPh sb="6" eb="8">
      <t>ヒリツ</t>
    </rPh>
    <rPh sb="17" eb="19">
      <t>アカジ</t>
    </rPh>
    <rPh sb="26" eb="27">
      <t>ソウ</t>
    </rPh>
    <rPh sb="27" eb="29">
      <t>シュウエキ</t>
    </rPh>
    <rPh sb="36" eb="38">
      <t>ケッサン</t>
    </rPh>
    <rPh sb="39" eb="41">
      <t>ヒカク</t>
    </rPh>
    <rPh sb="45" eb="47">
      <t>リョウキン</t>
    </rPh>
    <rPh sb="47" eb="49">
      <t>シュウニュウ</t>
    </rPh>
    <rPh sb="52" eb="54">
      <t>ドウガク</t>
    </rPh>
    <rPh sb="59" eb="60">
      <t>コウ</t>
    </rPh>
    <rPh sb="60" eb="62">
      <t>シホン</t>
    </rPh>
    <rPh sb="62" eb="63">
      <t>ヒ</t>
    </rPh>
    <rPh sb="63" eb="65">
      <t>タイサク</t>
    </rPh>
    <rPh sb="66" eb="67">
      <t>ヨウ</t>
    </rPh>
    <rPh sb="69" eb="71">
      <t>ケイヒ</t>
    </rPh>
    <rPh sb="72" eb="74">
      <t>クリダ</t>
    </rPh>
    <rPh sb="74" eb="76">
      <t>キジュン</t>
    </rPh>
    <rPh sb="77" eb="79">
      <t>ヨウケン</t>
    </rPh>
    <rPh sb="81" eb="82">
      <t>ハズ</t>
    </rPh>
    <rPh sb="89" eb="91">
      <t>イッパン</t>
    </rPh>
    <rPh sb="91" eb="93">
      <t>カイケイ</t>
    </rPh>
    <rPh sb="96" eb="98">
      <t>クリイレ</t>
    </rPh>
    <rPh sb="98" eb="99">
      <t>キン</t>
    </rPh>
    <rPh sb="100" eb="102">
      <t>ゲンショウ</t>
    </rPh>
    <rPh sb="109" eb="112">
      <t>ソウヒヨウ</t>
    </rPh>
    <rPh sb="112" eb="113">
      <t>オヨ</t>
    </rPh>
    <rPh sb="114" eb="117">
      <t>チホウサイ</t>
    </rPh>
    <rPh sb="117" eb="120">
      <t>ショウカンキン</t>
    </rPh>
    <rPh sb="121" eb="122">
      <t>マエ</t>
    </rPh>
    <rPh sb="122" eb="124">
      <t>ネンド</t>
    </rPh>
    <rPh sb="126" eb="128">
      <t>ゲンショウ</t>
    </rPh>
    <rPh sb="135" eb="137">
      <t>シュウエキ</t>
    </rPh>
    <rPh sb="137" eb="138">
      <t>テキ</t>
    </rPh>
    <rPh sb="138" eb="140">
      <t>シュウシ</t>
    </rPh>
    <rPh sb="140" eb="142">
      <t>ヒリツ</t>
    </rPh>
    <rPh sb="143" eb="146">
      <t>ゼンネンド</t>
    </rPh>
    <rPh sb="149" eb="151">
      <t>カイゼン</t>
    </rPh>
    <rPh sb="158" eb="160">
      <t>キギョウ</t>
    </rPh>
    <rPh sb="160" eb="161">
      <t>サイ</t>
    </rPh>
    <rPh sb="161" eb="163">
      <t>ザンダカ</t>
    </rPh>
    <rPh sb="163" eb="164">
      <t>タイ</t>
    </rPh>
    <rPh sb="164" eb="166">
      <t>ジギョウ</t>
    </rPh>
    <rPh sb="166" eb="168">
      <t>キボ</t>
    </rPh>
    <rPh sb="168" eb="170">
      <t>ヒリツ</t>
    </rPh>
    <rPh sb="182" eb="184">
      <t>ルイジ</t>
    </rPh>
    <rPh sb="184" eb="186">
      <t>ダンタイ</t>
    </rPh>
    <rPh sb="186" eb="188">
      <t>ヘイキン</t>
    </rPh>
    <rPh sb="188" eb="189">
      <t>チ</t>
    </rPh>
    <rPh sb="191" eb="192">
      <t>タカ</t>
    </rPh>
    <rPh sb="197" eb="199">
      <t>ネンネン</t>
    </rPh>
    <rPh sb="199" eb="201">
      <t>ゲンショウ</t>
    </rPh>
    <rPh sb="206" eb="208">
      <t>コンゴ</t>
    </rPh>
    <rPh sb="209" eb="211">
      <t>キギョウ</t>
    </rPh>
    <rPh sb="211" eb="212">
      <t>サイ</t>
    </rPh>
    <rPh sb="212" eb="214">
      <t>ザンダカ</t>
    </rPh>
    <rPh sb="215" eb="217">
      <t>アッシュク</t>
    </rPh>
    <rPh sb="218" eb="219">
      <t>ツト</t>
    </rPh>
    <rPh sb="223" eb="225">
      <t>ヒツヨウ</t>
    </rPh>
    <rPh sb="231" eb="233">
      <t>ケイヒ</t>
    </rPh>
    <rPh sb="233" eb="235">
      <t>カイシュウ</t>
    </rPh>
    <rPh sb="235" eb="236">
      <t>リツ</t>
    </rPh>
    <rPh sb="238" eb="240">
      <t>オスイ</t>
    </rPh>
    <rPh sb="240" eb="242">
      <t>ショリ</t>
    </rPh>
    <rPh sb="242" eb="244">
      <t>ゲンカ</t>
    </rPh>
    <rPh sb="246" eb="249">
      <t>ゼンネンド</t>
    </rPh>
    <rPh sb="250" eb="252">
      <t>ヒカク</t>
    </rPh>
    <rPh sb="254" eb="256">
      <t>オスイ</t>
    </rPh>
    <rPh sb="256" eb="258">
      <t>ショリ</t>
    </rPh>
    <rPh sb="258" eb="260">
      <t>ヒヨウ</t>
    </rPh>
    <rPh sb="261" eb="263">
      <t>ゲンショウ</t>
    </rPh>
    <rPh sb="269" eb="271">
      <t>スウジ</t>
    </rPh>
    <rPh sb="272" eb="274">
      <t>カイゼン</t>
    </rPh>
    <rPh sb="276" eb="278">
      <t>ルイジ</t>
    </rPh>
    <rPh sb="278" eb="280">
      <t>ダンタイ</t>
    </rPh>
    <rPh sb="280" eb="282">
      <t>ヘイキン</t>
    </rPh>
    <rPh sb="282" eb="283">
      <t>チ</t>
    </rPh>
    <rPh sb="284" eb="287">
      <t>ドウスイジュン</t>
    </rPh>
    <rPh sb="288" eb="290">
      <t>イジ</t>
    </rPh>
    <rPh sb="295" eb="297">
      <t>コンゴ</t>
    </rPh>
    <rPh sb="298" eb="300">
      <t>オスイ</t>
    </rPh>
    <rPh sb="300" eb="302">
      <t>ショリ</t>
    </rPh>
    <rPh sb="302" eb="304">
      <t>ヒヨウ</t>
    </rPh>
    <rPh sb="305" eb="307">
      <t>サクゲン</t>
    </rPh>
    <rPh sb="308" eb="309">
      <t>ム</t>
    </rPh>
    <rPh sb="311" eb="312">
      <t>ト</t>
    </rPh>
    <rPh sb="313" eb="314">
      <t>ク</t>
    </rPh>
    <rPh sb="320" eb="322">
      <t>リョウキン</t>
    </rPh>
    <rPh sb="322" eb="324">
      <t>カイテイ</t>
    </rPh>
    <rPh sb="325" eb="326">
      <t>フク</t>
    </rPh>
    <rPh sb="328" eb="330">
      <t>ケイエイ</t>
    </rPh>
    <rPh sb="330" eb="332">
      <t>カイゼン</t>
    </rPh>
    <rPh sb="333" eb="335">
      <t>ヒツヨウ</t>
    </rPh>
    <rPh sb="341" eb="343">
      <t>シセツ</t>
    </rPh>
    <rPh sb="343" eb="345">
      <t>リヨウ</t>
    </rPh>
    <rPh sb="345" eb="346">
      <t>リツ</t>
    </rPh>
    <rPh sb="361" eb="364">
      <t>ゼンネンド</t>
    </rPh>
    <rPh sb="369" eb="371">
      <t>イジ</t>
    </rPh>
    <rPh sb="378" eb="381">
      <t>スイセンカ</t>
    </rPh>
    <rPh sb="381" eb="382">
      <t>リツ</t>
    </rPh>
    <rPh sb="388" eb="390">
      <t>ビゾウ</t>
    </rPh>
    <rPh sb="390" eb="392">
      <t>ケイコウ</t>
    </rPh>
    <rPh sb="393" eb="395">
      <t>イジ</t>
    </rPh>
    <rPh sb="404" eb="406">
      <t>コンゴ</t>
    </rPh>
    <rPh sb="407" eb="409">
      <t>ケイゾク</t>
    </rPh>
    <rPh sb="411" eb="413">
      <t>セツゾク</t>
    </rPh>
    <rPh sb="413" eb="415">
      <t>スイシン</t>
    </rPh>
    <rPh sb="416" eb="417">
      <t>スス</t>
    </rPh>
    <rPh sb="424" eb="426">
      <t>ショリ</t>
    </rPh>
    <rPh sb="426" eb="428">
      <t>シセツ</t>
    </rPh>
    <rPh sb="429" eb="431">
      <t>ジョウキョウ</t>
    </rPh>
    <rPh sb="432" eb="434">
      <t>ハアク</t>
    </rPh>
    <rPh sb="436" eb="438">
      <t>イジ</t>
    </rPh>
    <rPh sb="438" eb="440">
      <t>カンリ</t>
    </rPh>
    <rPh sb="441" eb="442">
      <t>ツト</t>
    </rPh>
    <phoneticPr fontId="4"/>
  </si>
  <si>
    <t>　③管渠改善率2.0％については、供用開始が早く震災の影響が大きかった鹿島北部地区農業集落排水管路施設更生工事によるものであり、平成29年度に工事着手し令和元年度に完了予定である。
　なお、主要財源については福島再生加速化交付金を活用している。</t>
    <rPh sb="2" eb="4">
      <t>カンキョ</t>
    </rPh>
    <rPh sb="4" eb="6">
      <t>カイゼン</t>
    </rPh>
    <rPh sb="6" eb="7">
      <t>リツ</t>
    </rPh>
    <rPh sb="17" eb="19">
      <t>キョウヨウ</t>
    </rPh>
    <rPh sb="19" eb="21">
      <t>カイシ</t>
    </rPh>
    <rPh sb="22" eb="23">
      <t>ハヤ</t>
    </rPh>
    <rPh sb="24" eb="26">
      <t>シンサイ</t>
    </rPh>
    <rPh sb="27" eb="29">
      <t>エイキョウ</t>
    </rPh>
    <rPh sb="30" eb="31">
      <t>オオ</t>
    </rPh>
    <rPh sb="35" eb="37">
      <t>カシマ</t>
    </rPh>
    <rPh sb="37" eb="39">
      <t>ホクブ</t>
    </rPh>
    <rPh sb="39" eb="41">
      <t>チク</t>
    </rPh>
    <rPh sb="41" eb="43">
      <t>ノウギョウ</t>
    </rPh>
    <rPh sb="43" eb="45">
      <t>シュウラク</t>
    </rPh>
    <rPh sb="45" eb="47">
      <t>ハイスイ</t>
    </rPh>
    <rPh sb="47" eb="49">
      <t>カンロ</t>
    </rPh>
    <rPh sb="49" eb="51">
      <t>シセツ</t>
    </rPh>
    <rPh sb="51" eb="53">
      <t>コウセイ</t>
    </rPh>
    <rPh sb="53" eb="55">
      <t>コウジ</t>
    </rPh>
    <rPh sb="64" eb="66">
      <t>ヘイセイ</t>
    </rPh>
    <rPh sb="68" eb="70">
      <t>ネンド</t>
    </rPh>
    <rPh sb="71" eb="73">
      <t>コウジ</t>
    </rPh>
    <rPh sb="73" eb="75">
      <t>チャクシュ</t>
    </rPh>
    <rPh sb="76" eb="78">
      <t>レイワ</t>
    </rPh>
    <rPh sb="78" eb="80">
      <t>ガンネン</t>
    </rPh>
    <rPh sb="80" eb="81">
      <t>ド</t>
    </rPh>
    <rPh sb="82" eb="84">
      <t>カンリョウ</t>
    </rPh>
    <rPh sb="84" eb="86">
      <t>ヨテイ</t>
    </rPh>
    <rPh sb="95" eb="97">
      <t>シュヨウ</t>
    </rPh>
    <rPh sb="97" eb="99">
      <t>ザイゲン</t>
    </rPh>
    <rPh sb="104" eb="106">
      <t>フクシマ</t>
    </rPh>
    <rPh sb="106" eb="108">
      <t>サイセイ</t>
    </rPh>
    <rPh sb="108" eb="111">
      <t>カソクカ</t>
    </rPh>
    <rPh sb="111" eb="114">
      <t>コウフキン</t>
    </rPh>
    <rPh sb="115" eb="117">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</si>
</sst>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1.42</c:v>
                </c:pt>
                <c:pt idx="4" formatCode="#,##0.00;&quot;△&quot;#,##0.00;&quot;-&quot;">
                  <c:v>2</c:v>
                </c:pt>
              </c:numCache>
            </c:numRef>
          </c:val>
          <c:extLst>
            <c:ext xmlns:c16="http://schemas.microsoft.com/office/drawing/2014/chart" uri="{C3380CC4-5D6E-409C-BE32-E72D297353CC}">
              <c16:uniqueId val="{00000000-CD67-40D6-B4D6-E18DB3660B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c:ext xmlns:c16="http://schemas.microsoft.com/office/drawing/2014/chart" uri="{C3380CC4-5D6E-409C-BE32-E72D297353CC}">
              <c16:uniqueId val="{00000001-CD67-40D6-B4D6-E18DB3660B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53.44</c:v>
                </c:pt>
                <c:pt idx="1">
                  <c:v>61.02</c:v>
                </c:pt>
                <c:pt idx="2">
                  <c:v>55.26</c:v>
                </c:pt>
                <c:pt idx="3">
                  <c:v>54.28</c:v>
                </c:pt>
                <c:pt idx="4">
                  <c:v>54.28</c:v>
                </c:pt>
              </c:numCache>
            </c:numRef>
          </c:val>
          <c:extLst>
            <c:ext xmlns:c16="http://schemas.microsoft.com/office/drawing/2014/chart" uri="{C3380CC4-5D6E-409C-BE32-E72D297353CC}">
              <c16:uniqueId val="{00000000-424D-4C00-974F-0FFAA333CD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56.72</c:v>
                </c:pt>
              </c:numCache>
            </c:numRef>
          </c:val>
          <c:smooth val="0"/>
          <c:extLst>
            <c:ext xmlns:c16="http://schemas.microsoft.com/office/drawing/2014/chart" uri="{C3380CC4-5D6E-409C-BE32-E72D297353CC}">
              <c16:uniqueId val="{00000001-424D-4C00-974F-0FFAA333CD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90.42</c:v>
                </c:pt>
                <c:pt idx="1">
                  <c:v>91.16</c:v>
                </c:pt>
                <c:pt idx="2">
                  <c:v>91.58</c:v>
                </c:pt>
                <c:pt idx="3">
                  <c:v>91.84</c:v>
                </c:pt>
                <c:pt idx="4">
                  <c:v>91.89</c:v>
                </c:pt>
              </c:numCache>
            </c:numRef>
          </c:val>
          <c:extLst>
            <c:ext xmlns:c16="http://schemas.microsoft.com/office/drawing/2014/chart" uri="{C3380CC4-5D6E-409C-BE32-E72D297353CC}">
              <c16:uniqueId val="{00000000-4D27-468B-9F7F-852F42D012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90.04</c:v>
                </c:pt>
              </c:numCache>
            </c:numRef>
          </c:val>
          <c:smooth val="0"/>
          <c:extLst>
            <c:ext xmlns:c16="http://schemas.microsoft.com/office/drawing/2014/chart" uri="{C3380CC4-5D6E-409C-BE32-E72D297353CC}">
              <c16:uniqueId val="{00000001-4D27-468B-9F7F-852F42D012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59.3</c:v>
                </c:pt>
                <c:pt idx="1">
                  <c:v>76.319999999999993</c:v>
                </c:pt>
                <c:pt idx="2">
                  <c:v>75.349999999999994</c:v>
                </c:pt>
                <c:pt idx="3">
                  <c:v>79.13</c:v>
                </c:pt>
                <c:pt idx="4">
                  <c:v>81.03</c:v>
                </c:pt>
              </c:numCache>
            </c:numRef>
          </c:val>
          <c:extLst>
            <c:ext xmlns:c16="http://schemas.microsoft.com/office/drawing/2014/chart" uri="{C3380CC4-5D6E-409C-BE32-E72D297353CC}">
              <c16:uniqueId val="{00000000-C6AA-40CD-B80A-B81FAE53D5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A-40CD-B80A-B81FAE53D5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5B-4AF6-8D3A-AE68D3490F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5B-4AF6-8D3A-AE68D3490F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3-42AE-9CED-2B4410C0FF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3-42AE-9CED-2B4410C0FF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8-4694-B11C-4D2F7B03B2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8-4694-B11C-4D2F7B03B2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52-4563-B55D-D277CEA984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2-4563-B55D-D277CEA984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3212.67</c:v>
                </c:pt>
                <c:pt idx="1">
                  <c:v>2846.38</c:v>
                </c:pt>
                <c:pt idx="2">
                  <c:v>1342.59</c:v>
                </c:pt>
                <c:pt idx="3">
                  <c:v>1296.76</c:v>
                </c:pt>
                <c:pt idx="4">
                  <c:v>1150.75</c:v>
                </c:pt>
              </c:numCache>
            </c:numRef>
          </c:val>
          <c:extLst>
            <c:ext xmlns:c16="http://schemas.microsoft.com/office/drawing/2014/chart" uri="{C3380CC4-5D6E-409C-BE32-E72D297353CC}">
              <c16:uniqueId val="{00000000-F2E7-41EC-958E-BFA099958B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654.91999999999996</c:v>
                </c:pt>
              </c:numCache>
            </c:numRef>
          </c:val>
          <c:smooth val="0"/>
          <c:extLst>
            <c:ext xmlns:c16="http://schemas.microsoft.com/office/drawing/2014/chart" uri="{C3380CC4-5D6E-409C-BE32-E72D297353CC}">
              <c16:uniqueId val="{00000001-F2E7-41EC-958E-BFA099958B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44.3</c:v>
                </c:pt>
                <c:pt idx="1">
                  <c:v>46.36</c:v>
                </c:pt>
                <c:pt idx="2">
                  <c:v>33.01</c:v>
                </c:pt>
                <c:pt idx="3">
                  <c:v>58.36</c:v>
                </c:pt>
                <c:pt idx="4">
                  <c:v>63.79</c:v>
                </c:pt>
              </c:numCache>
            </c:numRef>
          </c:val>
          <c:extLst>
            <c:ext xmlns:c16="http://schemas.microsoft.com/office/drawing/2014/chart" uri="{C3380CC4-5D6E-409C-BE32-E72D297353CC}">
              <c16:uniqueId val="{00000000-AF88-4031-A741-0DDE403D34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65.39</c:v>
                </c:pt>
              </c:numCache>
            </c:numRef>
          </c:val>
          <c:smooth val="0"/>
          <c:extLst>
            <c:ext xmlns:c16="http://schemas.microsoft.com/office/drawing/2014/chart" uri="{C3380CC4-5D6E-409C-BE32-E72D297353CC}">
              <c16:uniqueId val="{00000001-AF88-4031-A741-0DDE403D34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348.89</c:v>
                </c:pt>
                <c:pt idx="1">
                  <c:v>333.01</c:v>
                </c:pt>
                <c:pt idx="2">
                  <c:v>470.41</c:v>
                </c:pt>
                <c:pt idx="3">
                  <c:v>265.57</c:v>
                </c:pt>
                <c:pt idx="4">
                  <c:v>244.52</c:v>
                </c:pt>
              </c:numCache>
            </c:numRef>
          </c:val>
          <c:extLst>
            <c:ext xmlns:c16="http://schemas.microsoft.com/office/drawing/2014/chart" uri="{C3380CC4-5D6E-409C-BE32-E72D297353CC}">
              <c16:uniqueId val="{00000000-5BE5-468C-BB45-92EC913740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230.88</c:v>
                </c:pt>
              </c:numCache>
            </c:numRef>
          </c:val>
          <c:smooth val="0"/>
          <c:extLst>
            <c:ext xmlns:c16="http://schemas.microsoft.com/office/drawing/2014/chart" uri="{C3380CC4-5D6E-409C-BE32-E72D297353CC}">
              <c16:uniqueId val="{00000001-5BE5-468C-BB45-92EC913740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43"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福島県　南相馬市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60585</v>
      </c>
      <c r="AM8" s="68"/>
      <c r="AN8" s="68"/>
      <c r="AO8" s="68"/>
      <c r="AP8" s="68"/>
      <c r="AQ8" s="68"/>
      <c r="AR8" s="68"/>
      <c r="AS8" s="68"/>
      <c r="AT8" s="67">
        <f>データ!T6</f>
        <v>398.58</v>
      </c>
      <c r="AU8" s="67"/>
      <c r="AV8" s="67"/>
      <c r="AW8" s="67"/>
      <c r="AX8" s="67"/>
      <c r="AY8" s="67"/>
      <c r="AZ8" s="67"/>
      <c r="BA8" s="67"/>
      <c r="BB8" s="67">
        <f>データ!U6</f>
        <v>152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6.3</v>
      </c>
      <c r="Q10" s="67"/>
      <c r="R10" s="67"/>
      <c r="S10" s="67"/>
      <c r="T10" s="67"/>
      <c r="U10" s="67"/>
      <c r="V10" s="67"/>
      <c r="W10" s="67">
        <f>データ!Q6</f>
        <v>88.91</v>
      </c>
      <c r="X10" s="67"/>
      <c r="Y10" s="67"/>
      <c r="Z10" s="67"/>
      <c r="AA10" s="67"/>
      <c r="AB10" s="67"/>
      <c r="AC10" s="67"/>
      <c r="AD10" s="68">
        <f>データ!R6</f>
        <v>3051</v>
      </c>
      <c r="AE10" s="68"/>
      <c r="AF10" s="68"/>
      <c r="AG10" s="68"/>
      <c r="AH10" s="68"/>
      <c r="AI10" s="68"/>
      <c r="AJ10" s="68"/>
      <c r="AK10" s="2"/>
      <c r="AL10" s="68">
        <f>データ!V6</f>
        <v>3786</v>
      </c>
      <c r="AM10" s="68"/>
      <c r="AN10" s="68"/>
      <c r="AO10" s="68"/>
      <c r="AP10" s="68"/>
      <c r="AQ10" s="68"/>
      <c r="AR10" s="68"/>
      <c r="AS10" s="68"/>
      <c r="AT10" s="67">
        <f>データ!W6</f>
        <v>5.89</v>
      </c>
      <c r="AU10" s="67"/>
      <c r="AV10" s="67"/>
      <c r="AW10" s="67"/>
      <c r="AX10" s="67"/>
      <c r="AY10" s="67"/>
      <c r="AZ10" s="67"/>
      <c r="BA10" s="67"/>
      <c r="BB10" s="67">
        <f>データ!X6</f>
        <v>642.78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ZjR05Cb2YJi6piis9lqwQXeJtQGis6BjY53dLxSZ4nES+ooTCVd6NUFtqKuwDHY9lRTFP9as9UZ3O84AsHCiIQ==" saltValue="DeKn1szGgODrJ4H+MNGI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2018</v>
      </c>
      <c r="C6" s="33">
        <f t="shared" ref="C6:X6" si="3">C7</f>
        <v>72125</v>
      </c>
      <c r="D6" s="33">
        <f t="shared" si="3"/>
        <v>47</v>
      </c>
      <c r="E6" s="33">
        <f t="shared" si="3"/>
        <v>17</v>
      </c>
      <c r="F6" s="33">
        <f t="shared" si="3"/>
        <v>5</v>
      </c>
      <c r="G6" s="33">
        <f t="shared" si="3"/>
        <v>0</v>
      </c>
      <c r="H6" s="33" t="str">
        <f t="shared" si="3"/>
        <v>福島県　南相馬市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6.3</v>
      </c>
      <c r="Q6" s="34">
        <f t="shared" si="3"/>
        <v>88.91</v>
      </c>
      <c r="R6" s="34">
        <f t="shared" si="3"/>
        <v>3051</v>
      </c>
      <c r="S6" s="34">
        <f t="shared" si="3"/>
        <v>60585</v>
      </c>
      <c r="T6" s="34">
        <f t="shared" si="3"/>
        <v>398.58</v>
      </c>
      <c r="U6" s="34">
        <f t="shared" si="3"/>
        <v>152</v>
      </c>
      <c r="V6" s="34">
        <f t="shared" si="3"/>
        <v>3786</v>
      </c>
      <c r="W6" s="34">
        <f t="shared" si="3"/>
        <v>5.89</v>
      </c>
      <c r="X6" s="34">
        <f t="shared" si="3"/>
        <v>642.78</v>
      </c>
      <c r="Y6" s="35">
        <f>IF(Y7="",NA(),Y7)</f>
        <v>59.3</v>
      </c>
      <c r="Z6" s="35">
        <f t="shared" ref="Z6:AH6" si="4">IF(Z7="",NA(),Z7)</f>
        <v>76.319999999999993</v>
      </c>
      <c r="AA6" s="35">
        <f t="shared" si="4"/>
        <v>75.349999999999994</v>
      </c>
      <c r="AB6" s="35">
        <f t="shared" si="4"/>
        <v>79.13</v>
      </c>
      <c r="AC6" s="35">
        <f t="shared" si="4"/>
        <v>81.03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3212.67</v>
      </c>
      <c r="BG6" s="35">
        <f t="shared" ref="BG6:BO6" si="7">IF(BG7="",NA(),BG7)</f>
        <v>2846.38</v>
      </c>
      <c r="BH6" s="35">
        <f t="shared" si="7"/>
        <v>1342.59</v>
      </c>
      <c r="BI6" s="35">
        <f t="shared" si="7"/>
        <v>1296.76</v>
      </c>
      <c r="BJ6" s="35">
        <f t="shared" si="7"/>
        <v>1150.75</v>
      </c>
      <c r="BK6" s="35">
        <f t="shared" si="7"/>
        <v>1044.8</v>
      </c>
      <c r="BL6" s="35">
        <f t="shared" si="7"/>
        <v>1081.8</v>
      </c>
      <c r="BM6" s="35">
        <f t="shared" si="7"/>
        <v>974.93</v>
      </c>
      <c r="BN6" s="35">
        <f t="shared" si="7"/>
        <v>855.8</v>
      </c>
      <c r="BO6" s="35">
        <f t="shared" si="7"/>
        <v>654.91999999999996</v>
      </c>
      <c r="BP6" s="34" t="str">
        <f>IF(BP7="","",IF(BP7="-","【-】","【"&amp;SUBSTITUTE(TEXT(BP7,"#,##0.00"),"-","△")&amp;"】"))</f>
        <v>【747.76】</v>
      </c>
      <c r="BQ6" s="35">
        <f>IF(BQ7="",NA(),BQ7)</f>
        <v>44.3</v>
      </c>
      <c r="BR6" s="35">
        <f t="shared" ref="BR6:BZ6" si="8">IF(BR7="",NA(),BR7)</f>
        <v>46.36</v>
      </c>
      <c r="BS6" s="35">
        <f t="shared" si="8"/>
        <v>33.01</v>
      </c>
      <c r="BT6" s="35">
        <f t="shared" si="8"/>
        <v>58.36</v>
      </c>
      <c r="BU6" s="35">
        <f t="shared" si="8"/>
        <v>63.79</v>
      </c>
      <c r="BV6" s="35">
        <f t="shared" si="8"/>
        <v>50.82</v>
      </c>
      <c r="BW6" s="35">
        <f t="shared" si="8"/>
        <v>52.19</v>
      </c>
      <c r="BX6" s="35">
        <f t="shared" si="8"/>
        <v>55.32</v>
      </c>
      <c r="BY6" s="35">
        <f t="shared" si="8"/>
        <v>59.8</v>
      </c>
      <c r="BZ6" s="35">
        <f t="shared" si="8"/>
        <v>65.39</v>
      </c>
      <c r="CA6" s="34" t="str">
        <f>IF(CA7="","",IF(CA7="-","【-】","【"&amp;SUBSTITUTE(TEXT(CA7,"#,##0.00"),"-","△")&amp;"】"))</f>
        <v>【59.51】</v>
      </c>
      <c r="CB6" s="35">
        <f>IF(CB7="",NA(),CB7)</f>
        <v>348.89</v>
      </c>
      <c r="CC6" s="35">
        <f t="shared" ref="CC6:CK6" si="9">IF(CC7="",NA(),CC7)</f>
        <v>333.01</v>
      </c>
      <c r="CD6" s="35">
        <f t="shared" si="9"/>
        <v>470.41</v>
      </c>
      <c r="CE6" s="35">
        <f t="shared" si="9"/>
        <v>265.57</v>
      </c>
      <c r="CF6" s="35">
        <f t="shared" si="9"/>
        <v>244.52</v>
      </c>
      <c r="CG6" s="35">
        <f t="shared" si="9"/>
        <v>300.52</v>
      </c>
      <c r="CH6" s="35">
        <f t="shared" si="9"/>
        <v>296.14</v>
      </c>
      <c r="CI6" s="35">
        <f t="shared" si="9"/>
        <v>283.17</v>
      </c>
      <c r="CJ6" s="35">
        <f t="shared" si="9"/>
        <v>263.76</v>
      </c>
      <c r="CK6" s="35">
        <f t="shared" si="9"/>
        <v>230.88</v>
      </c>
      <c r="CL6" s="34" t="str">
        <f>IF(CL7="","",IF(CL7="-","【-】","【"&amp;SUBSTITUTE(TEXT(CL7,"#,##0.00"),"-","△")&amp;"】"))</f>
        <v>【261.46】</v>
      </c>
      <c r="CM6" s="35">
        <f>IF(CM7="",NA(),CM7)</f>
        <v>53.44</v>
      </c>
      <c r="CN6" s="35">
        <f t="shared" ref="CN6:CV6" si="10">IF(CN7="",NA(),CN7)</f>
        <v>61.02</v>
      </c>
      <c r="CO6" s="35">
        <f t="shared" si="10"/>
        <v>55.26</v>
      </c>
      <c r="CP6" s="35">
        <f t="shared" si="10"/>
        <v>54.28</v>
      </c>
      <c r="CQ6" s="35">
        <f t="shared" si="10"/>
        <v>54.28</v>
      </c>
      <c r="CR6" s="35">
        <f t="shared" si="10"/>
        <v>53.24</v>
      </c>
      <c r="CS6" s="35">
        <f t="shared" si="10"/>
        <v>52.31</v>
      </c>
      <c r="CT6" s="35">
        <f t="shared" si="10"/>
        <v>60.65</v>
      </c>
      <c r="CU6" s="35">
        <f t="shared" si="10"/>
        <v>51.75</v>
      </c>
      <c r="CV6" s="35">
        <f t="shared" si="10"/>
        <v>56.72</v>
      </c>
      <c r="CW6" s="34" t="str">
        <f>IF(CW7="","",IF(CW7="-","【-】","【"&amp;SUBSTITUTE(TEXT(CW7,"#,##0.00"),"-","△")&amp;"】"))</f>
        <v>【52.23】</v>
      </c>
      <c r="CX6" s="35">
        <f>IF(CX7="",NA(),CX7)</f>
        <v>90.42</v>
      </c>
      <c r="CY6" s="35">
        <f t="shared" ref="CY6:DG6" si="11">IF(CY7="",NA(),CY7)</f>
        <v>91.16</v>
      </c>
      <c r="CZ6" s="35">
        <f t="shared" si="11"/>
        <v>91.58</v>
      </c>
      <c r="DA6" s="35">
        <f t="shared" si="11"/>
        <v>91.84</v>
      </c>
      <c r="DB6" s="35">
        <f t="shared" si="11"/>
        <v>91.89</v>
      </c>
      <c r="DC6" s="35">
        <f t="shared" si="11"/>
        <v>84.07</v>
      </c>
      <c r="DD6" s="35">
        <f t="shared" si="11"/>
        <v>84.32</v>
      </c>
      <c r="DE6" s="35">
        <f t="shared" si="11"/>
        <v>84.58</v>
      </c>
      <c r="DF6" s="35">
        <f t="shared" si="11"/>
        <v>84.84</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1.42</v>
      </c>
      <c r="EI6" s="35">
        <f t="shared" si="14"/>
        <v>2</v>
      </c>
      <c r="EJ6" s="35">
        <f t="shared" si="14"/>
        <v>0.02</v>
      </c>
      <c r="EK6" s="35">
        <f t="shared" si="14"/>
        <v>0.01</v>
      </c>
      <c r="EL6" s="35">
        <f t="shared" si="14"/>
        <v>2.0499999999999998</v>
      </c>
      <c r="EM6" s="35">
        <f t="shared" si="14"/>
        <v>0.01</v>
      </c>
      <c r="EN6" s="35">
        <f t="shared" si="14"/>
        <v>0.04</v>
      </c>
      <c r="EO6" s="34" t="str">
        <f>IF(EO7="","",IF(EO7="-","【-】","【"&amp;SUBSTITUTE(TEXT(EO7,"#,##0.00"),"-","△")&amp;"】"))</f>
        <v>【0.02】</v>
      </c>
    </row>
    <row r="7" spans="1:145" s="36" customFormat="1" x14ac:dyDescent="0.2">
      <c r="A7" s="28"/>
      <c r="B7" s="37">
        <v>2018</v>
      </c>
      <c r="C7" s="37">
        <v>72125</v>
      </c>
      <c r="D7" s="37">
        <v>47</v>
      </c>
      <c r="E7" s="37">
        <v>17</v>
      </c>
      <c r="F7" s="37">
        <v>5</v>
      </c>
      <c r="G7" s="37">
        <v>0</v>
      </c>
      <c r="H7" s="37" t="s">
        <v>96</v>
      </c>
      <c r="I7" s="37" t="s">
        <v>97</v>
      </c>
      <c r="J7" s="37" t="s">
        <v>98</v>
      </c>
      <c r="K7" s="37" t="s">
        <v>99</v>
      </c>
      <c r="L7" s="37" t="s">
        <v>100</v>
      </c>
      <c r="M7" s="37" t="s">
        <v>101</v>
      </c>
      <c r="N7" s="38" t="s">
        <v>102</v>
      </c>
      <c r="O7" s="38" t="s">
        <v>103</v>
      </c>
      <c r="P7" s="38">
        <v>6.3</v>
      </c>
      <c r="Q7" s="38">
        <v>88.91</v>
      </c>
      <c r="R7" s="38">
        <v>3051</v>
      </c>
      <c r="S7" s="38">
        <v>60585</v>
      </c>
      <c r="T7" s="38">
        <v>398.58</v>
      </c>
      <c r="U7" s="38">
        <v>152</v>
      </c>
      <c r="V7" s="38">
        <v>3786</v>
      </c>
      <c r="W7" s="38">
        <v>5.89</v>
      </c>
      <c r="X7" s="38">
        <v>642.78</v>
      </c>
      <c r="Y7" s="38">
        <v>59.3</v>
      </c>
      <c r="Z7" s="38">
        <v>76.319999999999993</v>
      </c>
      <c r="AA7" s="38">
        <v>75.349999999999994</v>
      </c>
      <c r="AB7" s="38">
        <v>79.13</v>
      </c>
      <c r="AC7" s="38">
        <v>81.03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3212.67</v>
      </c>
      <c r="BG7" s="38">
        <v>2846.38</v>
      </c>
      <c r="BH7" s="38">
        <v>1342.59</v>
      </c>
      <c r="BI7" s="38">
        <v>1296.76</v>
      </c>
      <c r="BJ7" s="38">
        <v>1150.75</v>
      </c>
      <c r="BK7" s="38">
        <v>1044.8</v>
      </c>
      <c r="BL7" s="38">
        <v>1081.8</v>
      </c>
      <c r="BM7" s="38">
        <v>974.93</v>
      </c>
      <c r="BN7" s="38">
        <v>855.8</v>
      </c>
      <c r="BO7" s="38">
        <v>654.91999999999996</v>
      </c>
      <c r="BP7" s="38">
        <v>747.76</v>
      </c>
      <c r="BQ7" s="38">
        <v>44.3</v>
      </c>
      <c r="BR7" s="38">
        <v>46.36</v>
      </c>
      <c r="BS7" s="38">
        <v>33.01</v>
      </c>
      <c r="BT7" s="38">
        <v>58.36</v>
      </c>
      <c r="BU7" s="38">
        <v>63.79</v>
      </c>
      <c r="BV7" s="38">
        <v>50.82</v>
      </c>
      <c r="BW7" s="38">
        <v>52.19</v>
      </c>
      <c r="BX7" s="38">
        <v>55.32</v>
      </c>
      <c r="BY7" s="38">
        <v>59.8</v>
      </c>
      <c r="BZ7" s="38">
        <v>65.39</v>
      </c>
      <c r="CA7" s="38">
        <v>59.51</v>
      </c>
      <c r="CB7" s="38">
        <v>348.89</v>
      </c>
      <c r="CC7" s="38">
        <v>333.01</v>
      </c>
      <c r="CD7" s="38">
        <v>470.41</v>
      </c>
      <c r="CE7" s="38">
        <v>265.57</v>
      </c>
      <c r="CF7" s="38">
        <v>244.52</v>
      </c>
      <c r="CG7" s="38">
        <v>300.52</v>
      </c>
      <c r="CH7" s="38">
        <v>296.14</v>
      </c>
      <c r="CI7" s="38">
        <v>283.17</v>
      </c>
      <c r="CJ7" s="38">
        <v>263.76</v>
      </c>
      <c r="CK7" s="38">
        <v>230.88</v>
      </c>
      <c r="CL7" s="38">
        <v>261.45999999999998</v>
      </c>
      <c r="CM7" s="38">
        <v>53.44</v>
      </c>
      <c r="CN7" s="38">
        <v>61.02</v>
      </c>
      <c r="CO7" s="38">
        <v>55.26</v>
      </c>
      <c r="CP7" s="38">
        <v>54.28</v>
      </c>
      <c r="CQ7" s="38">
        <v>54.28</v>
      </c>
      <c r="CR7" s="38">
        <v>53.24</v>
      </c>
      <c r="CS7" s="38">
        <v>52.31</v>
      </c>
      <c r="CT7" s="38">
        <v>60.65</v>
      </c>
      <c r="CU7" s="38">
        <v>51.75</v>
      </c>
      <c r="CV7" s="38">
        <v>56.72</v>
      </c>
      <c r="CW7" s="38">
        <v>52.23</v>
      </c>
      <c r="CX7" s="38">
        <v>90.42</v>
      </c>
      <c r="CY7" s="38">
        <v>91.16</v>
      </c>
      <c r="CZ7" s="38">
        <v>91.58</v>
      </c>
      <c r="DA7" s="38">
        <v>91.84</v>
      </c>
      <c r="DB7" s="38">
        <v>91.89</v>
      </c>
      <c r="DC7" s="38">
        <v>84.07</v>
      </c>
      <c r="DD7" s="38">
        <v>84.32</v>
      </c>
      <c r="DE7" s="38">
        <v>84.58</v>
      </c>
      <c r="DF7" s="38">
        <v>84.84</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1.42</v>
      </c>
      <c r="EI7" s="38">
        <v>2</v>
      </c>
      <c r="EJ7" s="38">
        <v>0.02</v>
      </c>
      <c r="EK7" s="38">
        <v>0.01</v>
      </c>
      <c r="EL7" s="38">
        <v>2.0499999999999998</v>
      </c>
      <c r="EM7" s="38">
        <v>0.01</v>
      </c>
      <c r="EN7" s="38">
        <v>0.04</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木下雄彦</cp:lastModifiedBy>
  <dcterms:created xsi:type="dcterms:W3CDTF">2019-12-05T05:16:53Z</dcterms:created>
  <dcterms:modified xsi:type="dcterms:W3CDTF">2020-01-27T01:10:27Z</dcterms:modified>
  <cp:category/>
</cp:coreProperties>
</file>