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koori0086\Desktop\"/>
    </mc:Choice>
  </mc:AlternateContent>
  <xr:revisionPtr revIDLastSave="0" documentId="13_ncr:1_{AD12E7E8-A8BD-4C65-9232-B96FFBA31C45}" xr6:coauthVersionLast="43" xr6:coauthVersionMax="43" xr10:uidLastSave="{00000000-0000-0000-0000-000000000000}"/>
  <workbookProtection workbookAlgorithmName="SHA-512" workbookHashValue="exGYXHqUkfqmwhEWILtUX6+XyvswQ36eaw4LdgYsxclPEtbVb/HS2MgQHMTGd0abCHNBfyOSHTZH0beWMd6hGQ==" workbookSaltValue="RNQDQRtA+NCSdEQ3KDBCPg=="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<sst xmlns="http://schemas.openxmlformats.org/spreadsheetml/2006/main" count="220" uniqueCount="108">
  <si>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</si>
  <si>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</si>
  <si>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</si>
  <si>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</si>
  <si>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</si>
  <si>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</si>
  <si>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</si>
  <si>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</si>
  <si>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</si>
  <si>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</si>
  <si>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</si>
  <si>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</si>
  <si>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</si>
  <si>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</si>
  <si>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</si>
  <si>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</si>
  <si>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</si>
  <si>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</si>
  <si>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</si>
  <si>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</si>
  <si>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</si>
  <si>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</si>
  <si>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</si>
  <si>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</si>
  <si>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</si>
  <si>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</si>
  <si>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</si>
  <si>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</si>
  <si>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</si>
  <si>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</si>
  <si>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</si>
  <si>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</si>
  <si>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</si>
  <si>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</si>
  <si>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</si>
  <si>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</si>
  <si>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</si>
  <si>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</si>
  <si>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</si>
  <si>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</si>
  <si>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</si>
  <si>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</si>
  <si>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</si>
  <si>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</si>
  <si>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</si>
  <si>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</si>
  <si>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</si>
  <si>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</si>
  <si>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</si>
  <si>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</si>
  <si>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</si>
  <si>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</si>
  <si>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</si>
  <si>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</si>
  <si>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</si>
  <si>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</si>
  <si>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</si>
  <si>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</si>
  <si>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</si>
  <si>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</si>
  <si>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</si>
  <si>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</si>
  <si>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</si>
  <si>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</si>
  <si>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</si>
  <si>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</si>
  <si>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</si>
  <si>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</si>
  <si>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</si>
  <si>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</si>
  <si>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</si>
  <si>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</si>
  <si>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</si>
  <si>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</si>
  <si>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</si>
  <si>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</si>
  <si>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</si>
  <si>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</si>
  <si>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</si>
  <si>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</si>
  <si>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</si>
  <si>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</si>
  <si>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</si>
  <si>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</si>
  <si>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</si>
  <si>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</si>
  <si>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</si>
  <si>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</si>
  <si>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</si>
  <si>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</si>
  <si>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</si>
  <si>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</si>
  <si>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</si>
  <si>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桑折町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</si>
  <si>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</si>
  <si>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</si>
  <si>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</si>
  <si>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</si>
  <si>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</si>
  <si>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</si>
  <si>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</si>
  <si>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</si>
  <si>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</si>
  <si>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</si>
  <si>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</si>
  <si>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当町の水道事業については、上記１、２に記載のとおり、一定の健全性を確保できていると判断しています。
　しかし、長期的には人口減少に伴う給水収益の減少や老朽施設等の更新・修繕による費用の増加が見込まれることから、より一層の経営効率化に努める必要があります。
　今後は、経営戦略を基にした計画的な管路及び施設等の更新・修繕に努め、長期にわたる健全経営を図ってまいります。</t>
    <rPh sb="134" eb="136">
      <t>ケイエイ</t>
    </rPh>
    <rPh sb="136" eb="138">
      <t>センリャク</t>
    </rPh>
    <phoneticPr fontId="4"/>
  </si>
  <si>
    <t>　当町における水道事業は、安全で安心な水の安定供給に努めるとともに、水道事業の健全な経営に努めてきた結果、下記のとおり分析しています。
【健全性】
①経常収支比率は100％を超え、類似団体の平均値を上回っており、黒字経営が継続されています。
しかし、長期的には給水収益の減少や老朽施設の修繕等による費用の増加が見込まれることから、より一層の経営効率化に努める必要があります。
②累積欠損金比率は0％であり、健全な値となっております。
③流動比率は、平成26年度の会計制度改正の影響により一時減少しましたが、現在は類似団体平均値を上回り、短期負債の支払能力は十分に有しております。
④企業債残高対給水収益比率は、年々減少傾向にあり、類似団体平均値を下回っております。
【効率性】
⑤⑥給水原価は、類似団体平均値を上回っておりますが、料金回収率は100％を超え、類似団体平均値を上回っております。
⑦施設利用率は、類似団体平均値を恒常的に上回っており、固定資産及び水資源を効率的に活用しております。
⑧有収率は、漏水調査・修繕を行い、類似団体平均値を大幅に上回っております。今後も有収率の向上に努め更なる効率化を図る必要があります。</t>
    <rPh sb="76" eb="78">
      <t>ケイジョウ</t>
    </rPh>
    <rPh sb="244" eb="246">
      <t>イチジ</t>
    </rPh>
    <rPh sb="246" eb="248">
      <t>ゲンショウ</t>
    </rPh>
    <rPh sb="254" eb="256">
      <t>ゲンザイ</t>
    </rPh>
    <rPh sb="474" eb="476">
      <t>オオハバ</t>
    </rPh>
    <phoneticPr fontId="4"/>
  </si>
  <si>
    <t>　当町の水道事業における水道施設の老朽化の状況は、主に有収率の向上と老朽管の布設替えを目的とした工事等を行った結果、下記のとおり分析しています。
①有形固定資産減価償却率は、年々上昇傾向にあり、固定資産の老朽化が進んでいる状況にあります。
②管路経年化率は、類似団体平均値を恒常的に上回っており、法定耐用年数を経過した多くの老朽管を保有している状況にあります。
③管路更新率は、低い状況が続いておりますが、管路の重要度や優先度、漏水状況などを勘案し、計画的な老朽管の布設替えを行っていく必要があります。</t>
    <rPh sb="190" eb="191">
      <t>ヒク</t>
    </rPh>
    <rPh sb="192" eb="194">
      <t>ジョウキョウ</t>
    </rPh>
    <rPh sb="195" eb="196">
      <t>ツヅ</t>
    </rPh>
    <rPh sb="204" eb="206">
      <t>カンロ</t>
    </rPh>
    <rPh sb="207" eb="210">
      <t>ジュウヨウド</t>
    </rPh>
    <rPh sb="211" eb="214">
      <t>ユウセンド</t>
    </rPh>
    <rPh sb="215" eb="219">
      <t>ロウスイジョウキョウ</t>
    </rPh>
    <rPh sb="222" eb="224">
      <t>カンアン</t>
    </rPh>
    <rPh sb="226" eb="229">
      <t>ケイカクテキ</t>
    </rPh>
    <rPh sb="230" eb="232">
      <t>ロウキュウ</t>
    </rPh>
    <rPh sb="232" eb="233">
      <t>カン</t>
    </rPh>
    <rPh sb="234" eb="236">
      <t>フセツ</t>
    </rPh>
    <rPh sb="236" eb="237">
      <t>カ</t>
    </rPh>
    <rPh sb="239" eb="240">
      <t>オコナ</t>
    </rPh>
    <rPh sb="244" eb="24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</si>
</sst>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0.35</c:v>
                </c:pt>
                <c:pt idx="1">
                  <c:v>0.79</c:v>
                </c:pt>
                <c:pt idx="2">
                  <c:v>0.06</c:v>
                </c:pt>
                <c:pt idx="3">
                  <c:v>0.56000000000000005</c:v>
                </c:pt>
                <c:pt idx="4">
                  <c:v>0.37</c:v>
                </c:pt>
              </c:numCache>
            </c:numRef>
          </c:val>
          <c:extLst>
            <c:ext xmlns:c16="http://schemas.microsoft.com/office/drawing/2014/chart" uri="{C3380CC4-5D6E-409C-BE32-E72D297353CC}">
              <c16:uniqueId val="{00000000-CF65-49C2-950E-137A44EA5C0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c:ext xmlns:c16="http://schemas.microsoft.com/office/drawing/2014/chart" uri="{C3380CC4-5D6E-409C-BE32-E72D297353CC}">
              <c16:uniqueId val="{00000001-CF65-49C2-950E-137A44EA5C0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112.25</c:v>
                </c:pt>
                <c:pt idx="1">
                  <c:v>114.43</c:v>
                </c:pt>
                <c:pt idx="2">
                  <c:v>121.59</c:v>
                </c:pt>
                <c:pt idx="3">
                  <c:v>112.17</c:v>
                </c:pt>
                <c:pt idx="4">
                  <c:v>117.38</c:v>
                </c:pt>
              </c:numCache>
            </c:numRef>
          </c:val>
          <c:extLst>
            <c:ext xmlns:c16="http://schemas.microsoft.com/office/drawing/2014/chart" uri="{C3380CC4-5D6E-409C-BE32-E72D297353CC}">
              <c16:uniqueId val="{00000000-98B3-4C67-AE7F-B0D1AF994DF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c:ext xmlns:c16="http://schemas.microsoft.com/office/drawing/2014/chart" uri="{C3380CC4-5D6E-409C-BE32-E72D297353CC}">
              <c16:uniqueId val="{00000001-98B3-4C67-AE7F-B0D1AF994DF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42.46</c:v>
                </c:pt>
                <c:pt idx="1">
                  <c:v>44.06</c:v>
                </c:pt>
                <c:pt idx="2">
                  <c:v>45.92</c:v>
                </c:pt>
                <c:pt idx="3">
                  <c:v>46.81</c:v>
                </c:pt>
                <c:pt idx="4">
                  <c:v>48.63</c:v>
                </c:pt>
              </c:numCache>
            </c:numRef>
          </c:val>
          <c:extLst>
            <c:ext xmlns:c16="http://schemas.microsoft.com/office/drawing/2014/chart" uri="{C3380CC4-5D6E-409C-BE32-E72D297353CC}">
              <c16:uniqueId val="{00000000-8DE2-4DB4-83DD-9B36C4185D9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c:ext xmlns:c16="http://schemas.microsoft.com/office/drawing/2014/chart" uri="{C3380CC4-5D6E-409C-BE32-E72D297353CC}">
              <c16:uniqueId val="{00000001-8DE2-4DB4-83DD-9B36C4185D9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16.07</c:v>
                </c:pt>
                <c:pt idx="1">
                  <c:v>16.11</c:v>
                </c:pt>
                <c:pt idx="2">
                  <c:v>16.02</c:v>
                </c:pt>
                <c:pt idx="3">
                  <c:v>15.68</c:v>
                </c:pt>
                <c:pt idx="4">
                  <c:v>18.82</c:v>
                </c:pt>
              </c:numCache>
            </c:numRef>
          </c:val>
          <c:extLst>
            <c:ext xmlns:c16="http://schemas.microsoft.com/office/drawing/2014/chart" uri="{C3380CC4-5D6E-409C-BE32-E72D297353CC}">
              <c16:uniqueId val="{00000000-D373-45E7-862C-0577850CAD3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c:ext xmlns:c16="http://schemas.microsoft.com/office/drawing/2014/chart" uri="{C3380CC4-5D6E-409C-BE32-E72D297353CC}">
              <c16:uniqueId val="{00000001-D373-45E7-862C-0577850CAD3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33-4EC4-8BD8-2D5871CFCD9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c:ext xmlns:c16="http://schemas.microsoft.com/office/drawing/2014/chart" uri="{C3380CC4-5D6E-409C-BE32-E72D297353CC}">
              <c16:uniqueId val="{00000001-C733-4EC4-8BD8-2D5871CFCD9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302.89</c:v>
                </c:pt>
                <c:pt idx="1">
                  <c:v>339.21</c:v>
                </c:pt>
                <c:pt idx="2">
                  <c:v>457.59</c:v>
                </c:pt>
                <c:pt idx="3">
                  <c:v>467.33</c:v>
                </c:pt>
                <c:pt idx="4">
                  <c:v>520.64</c:v>
                </c:pt>
              </c:numCache>
            </c:numRef>
          </c:val>
          <c:extLst>
            <c:ext xmlns:c16="http://schemas.microsoft.com/office/drawing/2014/chart" uri="{C3380CC4-5D6E-409C-BE32-E72D297353CC}">
              <c16:uniqueId val="{00000000-F5E5-4C67-8E17-0E847B39A0E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c:ext xmlns:c16="http://schemas.microsoft.com/office/drawing/2014/chart" uri="{C3380CC4-5D6E-409C-BE32-E72D297353CC}">
              <c16:uniqueId val="{00000001-F5E5-4C67-8E17-0E847B39A0E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408.78</c:v>
                </c:pt>
                <c:pt idx="1">
                  <c:v>390.84</c:v>
                </c:pt>
                <c:pt idx="2">
                  <c:v>383.2</c:v>
                </c:pt>
                <c:pt idx="3">
                  <c:v>364.91</c:v>
                </c:pt>
                <c:pt idx="4">
                  <c:v>346.42</c:v>
                </c:pt>
              </c:numCache>
            </c:numRef>
          </c:val>
          <c:extLst>
            <c:ext xmlns:c16="http://schemas.microsoft.com/office/drawing/2014/chart" uri="{C3380CC4-5D6E-409C-BE32-E72D297353CC}">
              <c16:uniqueId val="{00000000-3A62-4620-A2A6-354C9EBE0C7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c:ext xmlns:c16="http://schemas.microsoft.com/office/drawing/2014/chart" uri="{C3380CC4-5D6E-409C-BE32-E72D297353CC}">
              <c16:uniqueId val="{00000001-3A62-4620-A2A6-354C9EBE0C7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98.78</c:v>
                </c:pt>
                <c:pt idx="1">
                  <c:v>103.61</c:v>
                </c:pt>
                <c:pt idx="2">
                  <c:v>110.07</c:v>
                </c:pt>
                <c:pt idx="3">
                  <c:v>107.39</c:v>
                </c:pt>
                <c:pt idx="4">
                  <c:v>110.82</c:v>
                </c:pt>
              </c:numCache>
            </c:numRef>
          </c:val>
          <c:extLst>
            <c:ext xmlns:c16="http://schemas.microsoft.com/office/drawing/2014/chart" uri="{C3380CC4-5D6E-409C-BE32-E72D297353CC}">
              <c16:uniqueId val="{00000000-BA1B-4256-BA09-7BC39FF7998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c:ext xmlns:c16="http://schemas.microsoft.com/office/drawing/2014/chart" uri="{C3380CC4-5D6E-409C-BE32-E72D297353CC}">
              <c16:uniqueId val="{00000001-BA1B-4256-BA09-7BC39FF7998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261.64</c:v>
                </c:pt>
                <c:pt idx="1">
                  <c:v>249.87</c:v>
                </c:pt>
                <c:pt idx="2">
                  <c:v>235.7</c:v>
                </c:pt>
                <c:pt idx="3">
                  <c:v>242.32</c:v>
                </c:pt>
                <c:pt idx="4">
                  <c:v>235.19</c:v>
                </c:pt>
              </c:numCache>
            </c:numRef>
          </c:val>
          <c:extLst>
            <c:ext xmlns:c16="http://schemas.microsoft.com/office/drawing/2014/chart" uri="{C3380CC4-5D6E-409C-BE32-E72D297353CC}">
              <c16:uniqueId val="{00000000-CE48-45D2-A7F5-836CB5EBBC1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c:ext xmlns:c16="http://schemas.microsoft.com/office/drawing/2014/chart" uri="{C3380CC4-5D6E-409C-BE32-E72D297353CC}">
              <c16:uniqueId val="{00000001-CE48-45D2-A7F5-836CB5EBBC1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65.36</c:v>
                </c:pt>
                <c:pt idx="1">
                  <c:v>65.040000000000006</c:v>
                </c:pt>
                <c:pt idx="2">
                  <c:v>61.89</c:v>
                </c:pt>
                <c:pt idx="3">
                  <c:v>60.4</c:v>
                </c:pt>
                <c:pt idx="4">
                  <c:v>58.13</c:v>
                </c:pt>
              </c:numCache>
            </c:numRef>
          </c:val>
          <c:extLst>
            <c:ext xmlns:c16="http://schemas.microsoft.com/office/drawing/2014/chart" uri="{C3380CC4-5D6E-409C-BE32-E72D297353CC}">
              <c16:uniqueId val="{00000000-8B47-47CC-9D78-F94159723BE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c:ext xmlns:c16="http://schemas.microsoft.com/office/drawing/2014/chart" uri="{C3380CC4-5D6E-409C-BE32-E72D297353CC}">
              <c16:uniqueId val="{00000001-8B47-47CC-9D78-F94159723BE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81.67</c:v>
                </c:pt>
                <c:pt idx="1">
                  <c:v>81.209999999999994</c:v>
                </c:pt>
                <c:pt idx="2">
                  <c:v>82.9</c:v>
                </c:pt>
                <c:pt idx="3">
                  <c:v>84.38</c:v>
                </c:pt>
                <c:pt idx="4">
                  <c:v>87.12</c:v>
                </c:pt>
              </c:numCache>
            </c:numRef>
          </c:val>
          <c:extLst>
            <c:ext xmlns:c16="http://schemas.microsoft.com/office/drawing/2014/chart" uri="{C3380CC4-5D6E-409C-BE32-E72D297353CC}">
              <c16:uniqueId val="{00000000-B575-4A5A-8D2A-5F459541468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c:ext xmlns:c16="http://schemas.microsoft.com/office/drawing/2014/chart" uri="{C3380CC4-5D6E-409C-BE32-E72D297353CC}">
              <c16:uniqueId val="{00000001-B575-4A5A-8D2A-5F459541468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1" sqref="B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福島県　桑折町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A7</v>
      </c>
      <c r="X8" s="82"/>
      <c r="Y8" s="82"/>
      <c r="Z8" s="82"/>
      <c r="AA8" s="82"/>
      <c r="AB8" s="82"/>
      <c r="AC8" s="82"/>
      <c r="AD8" s="82" t="str">
        <f>データ!$M$6</f>
        <v>非設置</v>
      </c>
      <c r="AE8" s="82"/>
      <c r="AF8" s="82"/>
      <c r="AG8" s="82"/>
      <c r="AH8" s="82"/>
      <c r="AI8" s="82"/>
      <c r="AJ8" s="82"/>
      <c r="AK8" s="4"/>
      <c r="AL8" s="70">
        <f>データ!$R$6</f>
        <v>11948</v>
      </c>
      <c r="AM8" s="70"/>
      <c r="AN8" s="70"/>
      <c r="AO8" s="70"/>
      <c r="AP8" s="70"/>
      <c r="AQ8" s="70"/>
      <c r="AR8" s="70"/>
      <c r="AS8" s="70"/>
      <c r="AT8" s="66">
        <f>データ!$S$6</f>
        <v>42.97</v>
      </c>
      <c r="AU8" s="67"/>
      <c r="AV8" s="67"/>
      <c r="AW8" s="67"/>
      <c r="AX8" s="67"/>
      <c r="AY8" s="67"/>
      <c r="AZ8" s="67"/>
      <c r="BA8" s="67"/>
      <c r="BB8" s="69">
        <f>データ!$T$6</f>
        <v>278.05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64.92</v>
      </c>
      <c r="J10" s="67"/>
      <c r="K10" s="67"/>
      <c r="L10" s="67"/>
      <c r="M10" s="67"/>
      <c r="N10" s="67"/>
      <c r="O10" s="68"/>
      <c r="P10" s="69">
        <f>データ!$P$6</f>
        <v>93.41</v>
      </c>
      <c r="Q10" s="69"/>
      <c r="R10" s="69"/>
      <c r="S10" s="69"/>
      <c r="T10" s="69"/>
      <c r="U10" s="69"/>
      <c r="V10" s="69"/>
      <c r="W10" s="70">
        <f>データ!$Q$6</f>
        <v>4730</v>
      </c>
      <c r="X10" s="70"/>
      <c r="Y10" s="70"/>
      <c r="Z10" s="70"/>
      <c r="AA10" s="70"/>
      <c r="AB10" s="70"/>
      <c r="AC10" s="70"/>
      <c r="AD10" s="2"/>
      <c r="AE10" s="2"/>
      <c r="AF10" s="2"/>
      <c r="AG10" s="2"/>
      <c r="AH10" s="4"/>
      <c r="AI10" s="4"/>
      <c r="AJ10" s="4"/>
      <c r="AK10" s="4"/>
      <c r="AL10" s="70">
        <f>データ!$U$6</f>
        <v>10933</v>
      </c>
      <c r="AM10" s="70"/>
      <c r="AN10" s="70"/>
      <c r="AO10" s="70"/>
      <c r="AP10" s="70"/>
      <c r="AQ10" s="70"/>
      <c r="AR10" s="70"/>
      <c r="AS10" s="70"/>
      <c r="AT10" s="66">
        <f>データ!$V$6</f>
        <v>19.149999999999999</v>
      </c>
      <c r="AU10" s="67"/>
      <c r="AV10" s="67"/>
      <c r="AW10" s="67"/>
      <c r="AX10" s="67"/>
      <c r="AY10" s="67"/>
      <c r="AZ10" s="67"/>
      <c r="BA10" s="67"/>
      <c r="BB10" s="69">
        <f>データ!$W$6</f>
        <v>570.91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xNAxtxKYViCmjSiEtEPAzgudYqjX76zKcMF1zSQ2QFB4OWXBSpZxhVPqhZ5TtDAXQkxON9HtgMfg+Gagv7q7jA==" saltValue="wcKgrMJ57MgEk1CWeEMah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73016</v>
      </c>
      <c r="D6" s="34">
        <f t="shared" si="3"/>
        <v>46</v>
      </c>
      <c r="E6" s="34">
        <f t="shared" si="3"/>
        <v>1</v>
      </c>
      <c r="F6" s="34">
        <f t="shared" si="3"/>
        <v>0</v>
      </c>
      <c r="G6" s="34">
        <f t="shared" si="3"/>
        <v>1</v>
      </c>
      <c r="H6" s="34" t="str">
        <f t="shared" si="3"/>
        <v>福島県　桑折町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64.92</v>
      </c>
      <c r="P6" s="35">
        <f t="shared" si="3"/>
        <v>93.41</v>
      </c>
      <c r="Q6" s="35">
        <f t="shared" si="3"/>
        <v>4730</v>
      </c>
      <c r="R6" s="35">
        <f t="shared" si="3"/>
        <v>11948</v>
      </c>
      <c r="S6" s="35">
        <f t="shared" si="3"/>
        <v>42.97</v>
      </c>
      <c r="T6" s="35">
        <f t="shared" si="3"/>
        <v>278.05</v>
      </c>
      <c r="U6" s="35">
        <f t="shared" si="3"/>
        <v>10933</v>
      </c>
      <c r="V6" s="35">
        <f t="shared" si="3"/>
        <v>19.149999999999999</v>
      </c>
      <c r="W6" s="35">
        <f t="shared" si="3"/>
        <v>570.91</v>
      </c>
      <c r="X6" s="36">
        <f>IF(X7="",NA(),X7)</f>
        <v>112.25</v>
      </c>
      <c r="Y6" s="36">
        <f t="shared" ref="Y6:AG6" si="4">IF(Y7="",NA(),Y7)</f>
        <v>114.43</v>
      </c>
      <c r="Z6" s="36">
        <f t="shared" si="4"/>
        <v>121.59</v>
      </c>
      <c r="AA6" s="36">
        <f t="shared" si="4"/>
        <v>112.17</v>
      </c>
      <c r="AB6" s="36">
        <f t="shared" si="4"/>
        <v>117.38</v>
      </c>
      <c r="AC6" s="36">
        <f t="shared" si="4"/>
        <v>109.49</v>
      </c>
      <c r="AD6" s="36">
        <f t="shared" si="4"/>
        <v>111.06</v>
      </c>
      <c r="AE6" s="36">
        <f t="shared" si="4"/>
        <v>111.34</v>
      </c>
      <c r="AF6" s="36">
        <f t="shared" si="4"/>
        <v>110.02</v>
      </c>
      <c r="AG6" s="36">
        <f t="shared" si="4"/>
        <v>108.76</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7.31</v>
      </c>
      <c r="AR6" s="36">
        <f t="shared" si="5"/>
        <v>7.48</v>
      </c>
      <c r="AS6" s="35" t="str">
        <f>IF(AS7="","",IF(AS7="-","【-】","【"&amp;SUBSTITUTE(TEXT(AS7,"#,##0.00"),"-","△")&amp;"】"))</f>
        <v>【1.05】</v>
      </c>
      <c r="AT6" s="36">
        <f>IF(AT7="",NA(),AT7)</f>
        <v>302.89</v>
      </c>
      <c r="AU6" s="36">
        <f t="shared" ref="AU6:BC6" si="6">IF(AU7="",NA(),AU7)</f>
        <v>339.21</v>
      </c>
      <c r="AV6" s="36">
        <f t="shared" si="6"/>
        <v>457.59</v>
      </c>
      <c r="AW6" s="36">
        <f t="shared" si="6"/>
        <v>467.33</v>
      </c>
      <c r="AX6" s="36">
        <f t="shared" si="6"/>
        <v>520.64</v>
      </c>
      <c r="AY6" s="36">
        <f t="shared" si="6"/>
        <v>406.37</v>
      </c>
      <c r="AZ6" s="36">
        <f t="shared" si="6"/>
        <v>398.29</v>
      </c>
      <c r="BA6" s="36">
        <f t="shared" si="6"/>
        <v>388.67</v>
      </c>
      <c r="BB6" s="36">
        <f t="shared" si="6"/>
        <v>355.27</v>
      </c>
      <c r="BC6" s="36">
        <f t="shared" si="6"/>
        <v>359.7</v>
      </c>
      <c r="BD6" s="35" t="str">
        <f>IF(BD7="","",IF(BD7="-","【-】","【"&amp;SUBSTITUTE(TEXT(BD7,"#,##0.00"),"-","△")&amp;"】"))</f>
        <v>【261.93】</v>
      </c>
      <c r="BE6" s="36">
        <f>IF(BE7="",NA(),BE7)</f>
        <v>408.78</v>
      </c>
      <c r="BF6" s="36">
        <f t="shared" ref="BF6:BN6" si="7">IF(BF7="",NA(),BF7)</f>
        <v>390.84</v>
      </c>
      <c r="BG6" s="36">
        <f t="shared" si="7"/>
        <v>383.2</v>
      </c>
      <c r="BH6" s="36">
        <f t="shared" si="7"/>
        <v>364.91</v>
      </c>
      <c r="BI6" s="36">
        <f t="shared" si="7"/>
        <v>346.42</v>
      </c>
      <c r="BJ6" s="36">
        <f t="shared" si="7"/>
        <v>442.54</v>
      </c>
      <c r="BK6" s="36">
        <f t="shared" si="7"/>
        <v>431</v>
      </c>
      <c r="BL6" s="36">
        <f t="shared" si="7"/>
        <v>422.5</v>
      </c>
      <c r="BM6" s="36">
        <f t="shared" si="7"/>
        <v>458.27</v>
      </c>
      <c r="BN6" s="36">
        <f t="shared" si="7"/>
        <v>447.01</v>
      </c>
      <c r="BO6" s="35" t="str">
        <f>IF(BO7="","",IF(BO7="-","【-】","【"&amp;SUBSTITUTE(TEXT(BO7,"#,##0.00"),"-","△")&amp;"】"))</f>
        <v>【270.46】</v>
      </c>
      <c r="BP6" s="36">
        <f>IF(BP7="",NA(),BP7)</f>
        <v>98.78</v>
      </c>
      <c r="BQ6" s="36">
        <f t="shared" ref="BQ6:BY6" si="8">IF(BQ7="",NA(),BQ7)</f>
        <v>103.61</v>
      </c>
      <c r="BR6" s="36">
        <f t="shared" si="8"/>
        <v>110.07</v>
      </c>
      <c r="BS6" s="36">
        <f t="shared" si="8"/>
        <v>107.39</v>
      </c>
      <c r="BT6" s="36">
        <f t="shared" si="8"/>
        <v>110.82</v>
      </c>
      <c r="BU6" s="36">
        <f t="shared" si="8"/>
        <v>98.6</v>
      </c>
      <c r="BV6" s="36">
        <f t="shared" si="8"/>
        <v>100.82</v>
      </c>
      <c r="BW6" s="36">
        <f t="shared" si="8"/>
        <v>101.64</v>
      </c>
      <c r="BX6" s="36">
        <f t="shared" si="8"/>
        <v>96.77</v>
      </c>
      <c r="BY6" s="36">
        <f t="shared" si="8"/>
        <v>95.81</v>
      </c>
      <c r="BZ6" s="35" t="str">
        <f>IF(BZ7="","",IF(BZ7="-","【-】","【"&amp;SUBSTITUTE(TEXT(BZ7,"#,##0.00"),"-","△")&amp;"】"))</f>
        <v>【103.91】</v>
      </c>
      <c r="CA6" s="36">
        <f>IF(CA7="",NA(),CA7)</f>
        <v>261.64</v>
      </c>
      <c r="CB6" s="36">
        <f t="shared" ref="CB6:CJ6" si="9">IF(CB7="",NA(),CB7)</f>
        <v>249.87</v>
      </c>
      <c r="CC6" s="36">
        <f t="shared" si="9"/>
        <v>235.7</v>
      </c>
      <c r="CD6" s="36">
        <f t="shared" si="9"/>
        <v>242.32</v>
      </c>
      <c r="CE6" s="36">
        <f t="shared" si="9"/>
        <v>235.19</v>
      </c>
      <c r="CF6" s="36">
        <f t="shared" si="9"/>
        <v>181.67</v>
      </c>
      <c r="CG6" s="36">
        <f t="shared" si="9"/>
        <v>179.55</v>
      </c>
      <c r="CH6" s="36">
        <f t="shared" si="9"/>
        <v>179.16</v>
      </c>
      <c r="CI6" s="36">
        <f t="shared" si="9"/>
        <v>187.18</v>
      </c>
      <c r="CJ6" s="36">
        <f t="shared" si="9"/>
        <v>189.58</v>
      </c>
      <c r="CK6" s="35" t="str">
        <f>IF(CK7="","",IF(CK7="-","【-】","【"&amp;SUBSTITUTE(TEXT(CK7,"#,##0.00"),"-","△")&amp;"】"))</f>
        <v>【167.11】</v>
      </c>
      <c r="CL6" s="36">
        <f>IF(CL7="",NA(),CL7)</f>
        <v>65.36</v>
      </c>
      <c r="CM6" s="36">
        <f t="shared" ref="CM6:CU6" si="10">IF(CM7="",NA(),CM7)</f>
        <v>65.040000000000006</v>
      </c>
      <c r="CN6" s="36">
        <f t="shared" si="10"/>
        <v>61.89</v>
      </c>
      <c r="CO6" s="36">
        <f t="shared" si="10"/>
        <v>60.4</v>
      </c>
      <c r="CP6" s="36">
        <f t="shared" si="10"/>
        <v>58.13</v>
      </c>
      <c r="CQ6" s="36">
        <f t="shared" si="10"/>
        <v>53.61</v>
      </c>
      <c r="CR6" s="36">
        <f t="shared" si="10"/>
        <v>53.52</v>
      </c>
      <c r="CS6" s="36">
        <f t="shared" si="10"/>
        <v>54.24</v>
      </c>
      <c r="CT6" s="36">
        <f t="shared" si="10"/>
        <v>55.88</v>
      </c>
      <c r="CU6" s="36">
        <f t="shared" si="10"/>
        <v>55.22</v>
      </c>
      <c r="CV6" s="35" t="str">
        <f>IF(CV7="","",IF(CV7="-","【-】","【"&amp;SUBSTITUTE(TEXT(CV7,"#,##0.00"),"-","△")&amp;"】"))</f>
        <v>【60.27】</v>
      </c>
      <c r="CW6" s="36">
        <f>IF(CW7="",NA(),CW7)</f>
        <v>81.67</v>
      </c>
      <c r="CX6" s="36">
        <f t="shared" ref="CX6:DF6" si="11">IF(CX7="",NA(),CX7)</f>
        <v>81.209999999999994</v>
      </c>
      <c r="CY6" s="36">
        <f t="shared" si="11"/>
        <v>82.9</v>
      </c>
      <c r="CZ6" s="36">
        <f t="shared" si="11"/>
        <v>84.38</v>
      </c>
      <c r="DA6" s="36">
        <f t="shared" si="11"/>
        <v>87.12</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42.46</v>
      </c>
      <c r="DI6" s="36">
        <f t="shared" ref="DI6:DQ6" si="12">IF(DI7="",NA(),DI7)</f>
        <v>44.06</v>
      </c>
      <c r="DJ6" s="36">
        <f t="shared" si="12"/>
        <v>45.92</v>
      </c>
      <c r="DK6" s="36">
        <f t="shared" si="12"/>
        <v>46.81</v>
      </c>
      <c r="DL6" s="36">
        <f t="shared" si="12"/>
        <v>48.63</v>
      </c>
      <c r="DM6" s="36">
        <f t="shared" si="12"/>
        <v>46.67</v>
      </c>
      <c r="DN6" s="36">
        <f t="shared" si="12"/>
        <v>47.7</v>
      </c>
      <c r="DO6" s="36">
        <f t="shared" si="12"/>
        <v>48.14</v>
      </c>
      <c r="DP6" s="36">
        <f t="shared" si="12"/>
        <v>46.61</v>
      </c>
      <c r="DQ6" s="36">
        <f t="shared" si="12"/>
        <v>47.97</v>
      </c>
      <c r="DR6" s="35" t="str">
        <f>IF(DR7="","",IF(DR7="-","【-】","【"&amp;SUBSTITUTE(TEXT(DR7,"#,##0.00"),"-","△")&amp;"】"))</f>
        <v>【48.85】</v>
      </c>
      <c r="DS6" s="36">
        <f>IF(DS7="",NA(),DS7)</f>
        <v>16.07</v>
      </c>
      <c r="DT6" s="36">
        <f t="shared" ref="DT6:EB6" si="13">IF(DT7="",NA(),DT7)</f>
        <v>16.11</v>
      </c>
      <c r="DU6" s="36">
        <f t="shared" si="13"/>
        <v>16.02</v>
      </c>
      <c r="DV6" s="36">
        <f t="shared" si="13"/>
        <v>15.68</v>
      </c>
      <c r="DW6" s="36">
        <f t="shared" si="13"/>
        <v>18.82</v>
      </c>
      <c r="DX6" s="36">
        <f t="shared" si="13"/>
        <v>10.029999999999999</v>
      </c>
      <c r="DY6" s="36">
        <f t="shared" si="13"/>
        <v>7.26</v>
      </c>
      <c r="DZ6" s="36">
        <f t="shared" si="13"/>
        <v>11.13</v>
      </c>
      <c r="EA6" s="36">
        <f t="shared" si="13"/>
        <v>10.84</v>
      </c>
      <c r="EB6" s="36">
        <f t="shared" si="13"/>
        <v>15.33</v>
      </c>
      <c r="EC6" s="35" t="str">
        <f>IF(EC7="","",IF(EC7="-","【-】","【"&amp;SUBSTITUTE(TEXT(EC7,"#,##0.00"),"-","△")&amp;"】"))</f>
        <v>【17.80】</v>
      </c>
      <c r="ED6" s="36">
        <f>IF(ED7="",NA(),ED7)</f>
        <v>0.35</v>
      </c>
      <c r="EE6" s="36">
        <f t="shared" ref="EE6:EM6" si="14">IF(EE7="",NA(),EE7)</f>
        <v>0.79</v>
      </c>
      <c r="EF6" s="36">
        <f t="shared" si="14"/>
        <v>0.06</v>
      </c>
      <c r="EG6" s="36">
        <f t="shared" si="14"/>
        <v>0.56000000000000005</v>
      </c>
      <c r="EH6" s="36">
        <f t="shared" si="14"/>
        <v>0.37</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15">
      <c r="A7" s="29"/>
      <c r="B7" s="38">
        <v>2018</v>
      </c>
      <c r="C7" s="38">
        <v>73016</v>
      </c>
      <c r="D7" s="38">
        <v>46</v>
      </c>
      <c r="E7" s="38">
        <v>1</v>
      </c>
      <c r="F7" s="38">
        <v>0</v>
      </c>
      <c r="G7" s="38">
        <v>1</v>
      </c>
      <c r="H7" s="38" t="s">
        <v>93</v>
      </c>
      <c r="I7" s="38" t="s">
        <v>94</v>
      </c>
      <c r="J7" s="38" t="s">
        <v>95</v>
      </c>
      <c r="K7" s="38" t="s">
        <v>96</v>
      </c>
      <c r="L7" s="38" t="s">
        <v>97</v>
      </c>
      <c r="M7" s="38" t="s">
        <v>98</v>
      </c>
      <c r="N7" s="39" t="s">
        <v>99</v>
      </c>
      <c r="O7" s="39">
        <v>64.92</v>
      </c>
      <c r="P7" s="39">
        <v>93.41</v>
      </c>
      <c r="Q7" s="39">
        <v>4730</v>
      </c>
      <c r="R7" s="39">
        <v>11948</v>
      </c>
      <c r="S7" s="39">
        <v>42.97</v>
      </c>
      <c r="T7" s="39">
        <v>278.05</v>
      </c>
      <c r="U7" s="39">
        <v>10933</v>
      </c>
      <c r="V7" s="39">
        <v>19.149999999999999</v>
      </c>
      <c r="W7" s="39">
        <v>570.91</v>
      </c>
      <c r="X7" s="39">
        <v>112.25</v>
      </c>
      <c r="Y7" s="39">
        <v>114.43</v>
      </c>
      <c r="Z7" s="39">
        <v>121.59</v>
      </c>
      <c r="AA7" s="39">
        <v>112.17</v>
      </c>
      <c r="AB7" s="39">
        <v>117.38</v>
      </c>
      <c r="AC7" s="39">
        <v>109.49</v>
      </c>
      <c r="AD7" s="39">
        <v>111.06</v>
      </c>
      <c r="AE7" s="39">
        <v>111.34</v>
      </c>
      <c r="AF7" s="39">
        <v>110.02</v>
      </c>
      <c r="AG7" s="39">
        <v>108.76</v>
      </c>
      <c r="AH7" s="39">
        <v>112.83</v>
      </c>
      <c r="AI7" s="39">
        <v>0</v>
      </c>
      <c r="AJ7" s="39">
        <v>0</v>
      </c>
      <c r="AK7" s="39">
        <v>0</v>
      </c>
      <c r="AL7" s="39">
        <v>0</v>
      </c>
      <c r="AM7" s="39">
        <v>0</v>
      </c>
      <c r="AN7" s="39">
        <v>9.49</v>
      </c>
      <c r="AO7" s="39">
        <v>9.35</v>
      </c>
      <c r="AP7" s="39">
        <v>10.130000000000001</v>
      </c>
      <c r="AQ7" s="39">
        <v>7.31</v>
      </c>
      <c r="AR7" s="39">
        <v>7.48</v>
      </c>
      <c r="AS7" s="39">
        <v>1.05</v>
      </c>
      <c r="AT7" s="39">
        <v>302.89</v>
      </c>
      <c r="AU7" s="39">
        <v>339.21</v>
      </c>
      <c r="AV7" s="39">
        <v>457.59</v>
      </c>
      <c r="AW7" s="39">
        <v>467.33</v>
      </c>
      <c r="AX7" s="39">
        <v>520.64</v>
      </c>
      <c r="AY7" s="39">
        <v>406.37</v>
      </c>
      <c r="AZ7" s="39">
        <v>398.29</v>
      </c>
      <c r="BA7" s="39">
        <v>388.67</v>
      </c>
      <c r="BB7" s="39">
        <v>355.27</v>
      </c>
      <c r="BC7" s="39">
        <v>359.7</v>
      </c>
      <c r="BD7" s="39">
        <v>261.93</v>
      </c>
      <c r="BE7" s="39">
        <v>408.78</v>
      </c>
      <c r="BF7" s="39">
        <v>390.84</v>
      </c>
      <c r="BG7" s="39">
        <v>383.2</v>
      </c>
      <c r="BH7" s="39">
        <v>364.91</v>
      </c>
      <c r="BI7" s="39">
        <v>346.42</v>
      </c>
      <c r="BJ7" s="39">
        <v>442.54</v>
      </c>
      <c r="BK7" s="39">
        <v>431</v>
      </c>
      <c r="BL7" s="39">
        <v>422.5</v>
      </c>
      <c r="BM7" s="39">
        <v>458.27</v>
      </c>
      <c r="BN7" s="39">
        <v>447.01</v>
      </c>
      <c r="BO7" s="39">
        <v>270.45999999999998</v>
      </c>
      <c r="BP7" s="39">
        <v>98.78</v>
      </c>
      <c r="BQ7" s="39">
        <v>103.61</v>
      </c>
      <c r="BR7" s="39">
        <v>110.07</v>
      </c>
      <c r="BS7" s="39">
        <v>107.39</v>
      </c>
      <c r="BT7" s="39">
        <v>110.82</v>
      </c>
      <c r="BU7" s="39">
        <v>98.6</v>
      </c>
      <c r="BV7" s="39">
        <v>100.82</v>
      </c>
      <c r="BW7" s="39">
        <v>101.64</v>
      </c>
      <c r="BX7" s="39">
        <v>96.77</v>
      </c>
      <c r="BY7" s="39">
        <v>95.81</v>
      </c>
      <c r="BZ7" s="39">
        <v>103.91</v>
      </c>
      <c r="CA7" s="39">
        <v>261.64</v>
      </c>
      <c r="CB7" s="39">
        <v>249.87</v>
      </c>
      <c r="CC7" s="39">
        <v>235.7</v>
      </c>
      <c r="CD7" s="39">
        <v>242.32</v>
      </c>
      <c r="CE7" s="39">
        <v>235.19</v>
      </c>
      <c r="CF7" s="39">
        <v>181.67</v>
      </c>
      <c r="CG7" s="39">
        <v>179.55</v>
      </c>
      <c r="CH7" s="39">
        <v>179.16</v>
      </c>
      <c r="CI7" s="39">
        <v>187.18</v>
      </c>
      <c r="CJ7" s="39">
        <v>189.58</v>
      </c>
      <c r="CK7" s="39">
        <v>167.11</v>
      </c>
      <c r="CL7" s="39">
        <v>65.36</v>
      </c>
      <c r="CM7" s="39">
        <v>65.040000000000006</v>
      </c>
      <c r="CN7" s="39">
        <v>61.89</v>
      </c>
      <c r="CO7" s="39">
        <v>60.4</v>
      </c>
      <c r="CP7" s="39">
        <v>58.13</v>
      </c>
      <c r="CQ7" s="39">
        <v>53.61</v>
      </c>
      <c r="CR7" s="39">
        <v>53.52</v>
      </c>
      <c r="CS7" s="39">
        <v>54.24</v>
      </c>
      <c r="CT7" s="39">
        <v>55.88</v>
      </c>
      <c r="CU7" s="39">
        <v>55.22</v>
      </c>
      <c r="CV7" s="39">
        <v>60.27</v>
      </c>
      <c r="CW7" s="39">
        <v>81.67</v>
      </c>
      <c r="CX7" s="39">
        <v>81.209999999999994</v>
      </c>
      <c r="CY7" s="39">
        <v>82.9</v>
      </c>
      <c r="CZ7" s="39">
        <v>84.38</v>
      </c>
      <c r="DA7" s="39">
        <v>87.12</v>
      </c>
      <c r="DB7" s="39">
        <v>81.31</v>
      </c>
      <c r="DC7" s="39">
        <v>81.459999999999994</v>
      </c>
      <c r="DD7" s="39">
        <v>81.680000000000007</v>
      </c>
      <c r="DE7" s="39">
        <v>80.989999999999995</v>
      </c>
      <c r="DF7" s="39">
        <v>80.930000000000007</v>
      </c>
      <c r="DG7" s="39">
        <v>89.92</v>
      </c>
      <c r="DH7" s="39">
        <v>42.46</v>
      </c>
      <c r="DI7" s="39">
        <v>44.06</v>
      </c>
      <c r="DJ7" s="39">
        <v>45.92</v>
      </c>
      <c r="DK7" s="39">
        <v>46.81</v>
      </c>
      <c r="DL7" s="39">
        <v>48.63</v>
      </c>
      <c r="DM7" s="39">
        <v>46.67</v>
      </c>
      <c r="DN7" s="39">
        <v>47.7</v>
      </c>
      <c r="DO7" s="39">
        <v>48.14</v>
      </c>
      <c r="DP7" s="39">
        <v>46.61</v>
      </c>
      <c r="DQ7" s="39">
        <v>47.97</v>
      </c>
      <c r="DR7" s="39">
        <v>48.85</v>
      </c>
      <c r="DS7" s="39">
        <v>16.07</v>
      </c>
      <c r="DT7" s="39">
        <v>16.11</v>
      </c>
      <c r="DU7" s="39">
        <v>16.02</v>
      </c>
      <c r="DV7" s="39">
        <v>15.68</v>
      </c>
      <c r="DW7" s="39">
        <v>18.82</v>
      </c>
      <c r="DX7" s="39">
        <v>10.029999999999999</v>
      </c>
      <c r="DY7" s="39">
        <v>7.26</v>
      </c>
      <c r="DZ7" s="39">
        <v>11.13</v>
      </c>
      <c r="EA7" s="39">
        <v>10.84</v>
      </c>
      <c r="EB7" s="39">
        <v>15.33</v>
      </c>
      <c r="EC7" s="39">
        <v>17.8</v>
      </c>
      <c r="ED7" s="39">
        <v>0.35</v>
      </c>
      <c r="EE7" s="39">
        <v>0.79</v>
      </c>
      <c r="EF7" s="39">
        <v>0.06</v>
      </c>
      <c r="EG7" s="39">
        <v>0.56000000000000005</v>
      </c>
      <c r="EH7" s="39">
        <v>0.37</v>
      </c>
      <c r="EI7" s="39">
        <v>0.68</v>
      </c>
      <c r="EJ7" s="39">
        <v>1.65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koori0086 遠藤英隆</cp:lastModifiedBy>
  <cp:lastPrinted>2020-01-27T01:11:59Z</cp:lastPrinted>
  <dcterms:created xsi:type="dcterms:W3CDTF">2019-12-05T04:10:25Z</dcterms:created>
  <dcterms:modified xsi:type="dcterms:W3CDTF">2020-01-27T01:12:09Z</dcterms:modified>
  <cp:category/>
</cp:coreProperties>
</file>