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lgfs01\kensetsu\水道\上水道係\027経営比較分析表\R01\"/>
    </mc:Choice>
  </mc:AlternateContent>
  <workbookProtection workbookAlgorithmName="SHA-512" workbookHashValue="yMYkdClAmK5EWKFg6pLwAHRSGRG90bJEf10NOXYoREQ6sk8/zcHiyPTU76ujwVdZigZ4Qf+BOAyC0kkvbl4q5g==" workbookSaltValue="KeyoZvtb4+eGOs2yMjNG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<sst xmlns="http://schemas.openxmlformats.org/spreadsheetml/2006/main" count="220" uniqueCount="108">
  <si>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</si>
  <si>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</si>
  <si>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</si>
  <si>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</si>
  <si>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</si>
  <si>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</si>
  <si>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</si>
  <si>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</si>
  <si>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</si>
  <si>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</si>
  <si>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</si>
  <si>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</si>
  <si>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</si>
  <si>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</si>
  <si>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</si>
  <si>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</si>
  <si>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</si>
  <si>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</si>
  <si>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</si>
  <si>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</si>
  <si>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</si>
  <si>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</si>
  <si>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</si>
  <si>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</si>
  <si>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</si>
  <si>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</si>
  <si>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</si>
  <si>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</si>
  <si>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</si>
  <si>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</si>
  <si>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</si>
  <si>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</si>
  <si>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</si>
  <si>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</si>
  <si>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</si>
  <si>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</si>
  <si>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</si>
  <si>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</si>
  <si>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</si>
  <si>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</si>
  <si>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</si>
  <si>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</si>
  <si>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</si>
  <si>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</si>
  <si>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</si>
  <si>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</si>
  <si>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</si>
  <si>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</si>
  <si>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</si>
  <si>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</si>
  <si>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</si>
  <si>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</si>
  <si>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</si>
  <si>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</si>
  <si>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</si>
  <si>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</si>
  <si>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</si>
  <si>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</si>
  <si>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</si>
  <si>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</si>
  <si>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</si>
  <si>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</si>
  <si>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</si>
  <si>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</si>
  <si>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</si>
  <si>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</si>
  <si>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</si>
  <si>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</si>
  <si>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</si>
  <si>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</si>
  <si>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</si>
  <si>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</si>
  <si>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</si>
  <si>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</si>
  <si>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</si>
  <si>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</si>
  <si>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</si>
  <si>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</si>
  <si>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</si>
  <si>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</si>
  <si>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</si>
  <si>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</si>
  <si>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</si>
  <si>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</si>
  <si>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</si>
  <si>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</si>
  <si>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</si>
  <si>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</si>
  <si>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</si>
  <si>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</si>
  <si>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</si>
  <si>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</si>
  <si>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</si>
  <si>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</si>
  <si>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</si>
  <si>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</si>
  <si>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</si>
  <si>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</si>
  <si>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</si>
  <si>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</si>
  <si>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</si>
  <si>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</si>
  <si>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</si>
  <si>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</si>
  <si>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</si>
  <si>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毎年計画的に老朽管を更新しています。昭和５０年代布設の石綿セメント管が約3.2ｋｍ残っており、毎年度約４００mの布設替を行い耐震管への更新を図っています。
　水道管の耐用年数である４０年を経過した管が全体の約１４％あり、計画的な更新が必要になります。</t>
    <phoneticPr fontId="4"/>
  </si>
  <si>
    <t>村水道事業については、水源の大部分が水質の安定した湧水であるため、浄水施設に係る費用が抑えられてはいますが、給水区域が広大で点在している各家庭への給水のため、維持管理・管路更新には、多大なる時間と費用を要すると予想されます。今後、施設等更新時期が到来することを見据え、経営計画を立てることが急務であり、また、給水人口も年々減少していることから、料金収入の減少が予想されるため、水道料金が適切かどうか、定期的に見直しを行い、料金改定等も含めた検討が必要となりますが、料金改定が必要となった際には、十分な議論と使用者への説明を行うことが必要と考えます。</t>
    <phoneticPr fontId="4"/>
  </si>
  <si>
    <t xml:space="preserve">①経常収支比率については、100％を超え各年とも 黒字となっているため経営が安定している状態ですが、平均値と比べると低水準であるため、維持管理費等の縮減と効率化の推進に努める必要があります。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は平均より若干上回っていますが、事業運営が給水収益では賄えておらず、一般会計繰入金で補っている状況を表しています。今後、水道料金が適切か料金改定も踏まえた検討が必要になる可能性があります。
　⑥給水原価は,有収水量１㎥あたりどれだけの費用がかかっているかを表す指標であり、年々減少傾向にありますが、平均より高い状態であります。広大な面積に点在する集落へ水道水を供給するため費用が大きくなる状況ではありますが、毎年費用の見直しを行い費用の削減に努める必要があります。　
　⑧有収率は、継続した管路の更新事業や漏水調査により改善され、今年度については平均値を上回っております。引続き計画的な更新を行い有収率の向上に努めていきます。
</t>
    <rPh sb="248" eb="250">
      <t>ジャッカン</t>
    </rPh>
    <rPh sb="250" eb="252">
      <t>ウワマワ</t>
    </rPh>
    <rPh sb="484" eb="486">
      <t>ケイゾク</t>
    </rPh>
    <rPh sb="488" eb="490">
      <t>カンロ</t>
    </rPh>
    <rPh sb="491" eb="493">
      <t>コウシン</t>
    </rPh>
    <rPh sb="493" eb="495">
      <t>ジギョウ</t>
    </rPh>
    <rPh sb="496" eb="498">
      <t>ロウスイ</t>
    </rPh>
    <rPh sb="498" eb="500">
      <t>チョウサ</t>
    </rPh>
    <rPh sb="503" eb="505">
      <t>カイゼン</t>
    </rPh>
    <rPh sb="508" eb="511">
      <t>コンネンド</t>
    </rPh>
    <rPh sb="520" eb="521">
      <t>ウエ</t>
    </rPh>
    <rPh sb="529" eb="530">
      <t>ヒ</t>
    </rPh>
    <rPh sb="530" eb="531">
      <t>ツヅ</t>
    </rPh>
    <rPh sb="532" eb="535">
      <t>ケイカクテキ</t>
    </rPh>
    <rPh sb="536" eb="538">
      <t>コウシン</t>
    </rPh>
    <rPh sb="539" eb="540">
      <t>オコナ</t>
    </rPh>
    <rPh sb="541" eb="544">
      <t>ユウシュウリツ</t>
    </rPh>
    <rPh sb="545" eb="54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</si>
</sst>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1.9</c:v>
                </c:pt>
                <c:pt idx="1">
                  <c:v>0</c:v>
                </c:pt>
                <c:pt idx="2" formatCode="#,##0.00;&quot;△&quot;#,##0.00;&quot;-&quot;">
                  <c:v>0.43</c:v>
                </c:pt>
                <c:pt idx="3" formatCode="#,##0.00;&quot;△&quot;#,##0.00;&quot;-&quot;">
                  <c:v>0.24</c:v>
                </c:pt>
                <c:pt idx="4">
                  <c:v>0</c:v>
                </c:pt>
              </c:numCache>
            </c:numRef>
          </c:val>
          <c:extLst>
            <c:ext xmlns:c16="http://schemas.microsoft.com/office/drawing/2014/chart" uri="{C3380CC4-5D6E-409C-BE32-E72D297353CC}">
              <c16:uniqueId val="{00000000-E096-44EE-A5E2-DAD031B7D2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c:v>
                </c:pt>
                <c:pt idx="4">
                  <c:v>0.32</c:v>
                </c:pt>
              </c:numCache>
            </c:numRef>
          </c:val>
          <c:smooth val="0"/>
          <c:extLst>
            <c:ext xmlns:c16="http://schemas.microsoft.com/office/drawing/2014/chart" uri="{C3380CC4-5D6E-409C-BE32-E72D297353CC}">
              <c16:uniqueId val="{00000001-E096-44EE-A5E2-DAD031B7D2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50.61</c:v>
                </c:pt>
                <c:pt idx="1">
                  <c:v>53.96</c:v>
                </c:pt>
                <c:pt idx="2">
                  <c:v>53.8</c:v>
                </c:pt>
                <c:pt idx="3">
                  <c:v>49.58</c:v>
                </c:pt>
                <c:pt idx="4">
                  <c:v>41.55</c:v>
                </c:pt>
              </c:numCache>
            </c:numRef>
          </c:val>
          <c:extLst>
            <c:ext xmlns:c16="http://schemas.microsoft.com/office/drawing/2014/chart" uri="{C3380CC4-5D6E-409C-BE32-E72D297353CC}">
              <c16:uniqueId val="{00000000-5593-4617-B602-127B11332C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38.979999999999997</c:v>
                </c:pt>
                <c:pt idx="4">
                  <c:v>39.61</c:v>
                </c:pt>
              </c:numCache>
            </c:numRef>
          </c:val>
          <c:smooth val="0"/>
          <c:extLst>
            <c:ext xmlns:c16="http://schemas.microsoft.com/office/drawing/2014/chart" uri="{C3380CC4-5D6E-409C-BE32-E72D297353CC}">
              <c16:uniqueId val="{00000001-5593-4617-B602-127B11332C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71.930000000000007</c:v>
                </c:pt>
                <c:pt idx="1">
                  <c:v>68.83</c:v>
                </c:pt>
                <c:pt idx="2">
                  <c:v>68.95</c:v>
                </c:pt>
                <c:pt idx="3">
                  <c:v>74.19</c:v>
                </c:pt>
                <c:pt idx="4">
                  <c:v>89.56</c:v>
                </c:pt>
              </c:numCache>
            </c:numRef>
          </c:val>
          <c:extLst>
            <c:ext xmlns:c16="http://schemas.microsoft.com/office/drawing/2014/chart" uri="{C3380CC4-5D6E-409C-BE32-E72D297353CC}">
              <c16:uniqueId val="{00000000-9000-4465-9ADF-16D08F9344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75.010000000000005</c:v>
                </c:pt>
                <c:pt idx="4">
                  <c:v>72.959999999999994</c:v>
                </c:pt>
              </c:numCache>
            </c:numRef>
          </c:val>
          <c:smooth val="0"/>
          <c:extLst>
            <c:ext xmlns:c16="http://schemas.microsoft.com/office/drawing/2014/chart" uri="{C3380CC4-5D6E-409C-BE32-E72D297353CC}">
              <c16:uniqueId val="{00000001-9000-4465-9ADF-16D08F9344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103.61</c:v>
                </c:pt>
                <c:pt idx="1">
                  <c:v>102.78</c:v>
                </c:pt>
                <c:pt idx="2">
                  <c:v>103.83</c:v>
                </c:pt>
                <c:pt idx="3">
                  <c:v>103.35</c:v>
                </c:pt>
                <c:pt idx="4">
                  <c:v>105.83</c:v>
                </c:pt>
              </c:numCache>
            </c:numRef>
          </c:val>
          <c:extLst>
            <c:ext xmlns:c16="http://schemas.microsoft.com/office/drawing/2014/chart" uri="{C3380CC4-5D6E-409C-BE32-E72D297353CC}">
              <c16:uniqueId val="{00000000-D18D-442C-8FF9-4FF1E53A2D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104.85</c:v>
                </c:pt>
                <c:pt idx="4">
                  <c:v>107.64</c:v>
                </c:pt>
              </c:numCache>
            </c:numRef>
          </c:val>
          <c:smooth val="0"/>
          <c:extLst>
            <c:ext xmlns:c16="http://schemas.microsoft.com/office/drawing/2014/chart" uri="{C3380CC4-5D6E-409C-BE32-E72D297353CC}">
              <c16:uniqueId val="{00000001-D18D-442C-8FF9-4FF1E53A2D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35.11</c:v>
                </c:pt>
                <c:pt idx="1">
                  <c:v>36.85</c:v>
                </c:pt>
                <c:pt idx="2">
                  <c:v>38.43</c:v>
                </c:pt>
                <c:pt idx="3">
                  <c:v>40.4</c:v>
                </c:pt>
                <c:pt idx="4">
                  <c:v>41.79</c:v>
                </c:pt>
              </c:numCache>
            </c:numRef>
          </c:val>
          <c:extLst>
            <c:ext xmlns:c16="http://schemas.microsoft.com/office/drawing/2014/chart" uri="{C3380CC4-5D6E-409C-BE32-E72D297353CC}">
              <c16:uniqueId val="{00000000-AC86-4140-893D-2F9BDEFEFA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51.89</c:v>
                </c:pt>
                <c:pt idx="4">
                  <c:v>54.09</c:v>
                </c:pt>
              </c:numCache>
            </c:numRef>
          </c:val>
          <c:smooth val="0"/>
          <c:extLst>
            <c:ext xmlns:c16="http://schemas.microsoft.com/office/drawing/2014/chart" uri="{C3380CC4-5D6E-409C-BE32-E72D297353CC}">
              <c16:uniqueId val="{00000001-AC86-4140-893D-2F9BDEFEFA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8C-4A51-BE01-48983398AC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14.74</c:v>
                </c:pt>
                <c:pt idx="4">
                  <c:v>18.68</c:v>
                </c:pt>
              </c:numCache>
            </c:numRef>
          </c:val>
          <c:smooth val="0"/>
          <c:extLst>
            <c:ext xmlns:c16="http://schemas.microsoft.com/office/drawing/2014/chart" uri="{C3380CC4-5D6E-409C-BE32-E72D297353CC}">
              <c16:uniqueId val="{00000001-2C8C-4A51-BE01-48983398AC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F4-4738-807F-1F7EEFF8E4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27.52</c:v>
                </c:pt>
                <c:pt idx="4">
                  <c:v>30.84</c:v>
                </c:pt>
              </c:numCache>
            </c:numRef>
          </c:val>
          <c:smooth val="0"/>
          <c:extLst>
            <c:ext xmlns:c16="http://schemas.microsoft.com/office/drawing/2014/chart" uri="{C3380CC4-5D6E-409C-BE32-E72D297353CC}">
              <c16:uniqueId val="{00000001-02F4-4738-807F-1F7EEFF8E4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202.56</c:v>
                </c:pt>
                <c:pt idx="1">
                  <c:v>164.04</c:v>
                </c:pt>
                <c:pt idx="2">
                  <c:v>139.72999999999999</c:v>
                </c:pt>
                <c:pt idx="3">
                  <c:v>107.94</c:v>
                </c:pt>
                <c:pt idx="4">
                  <c:v>152.41999999999999</c:v>
                </c:pt>
              </c:numCache>
            </c:numRef>
          </c:val>
          <c:extLst>
            <c:ext xmlns:c16="http://schemas.microsoft.com/office/drawing/2014/chart" uri="{C3380CC4-5D6E-409C-BE32-E72D297353CC}">
              <c16:uniqueId val="{00000000-55A4-4A83-810F-CF8B052E40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445.85</c:v>
                </c:pt>
                <c:pt idx="4">
                  <c:v>450.54</c:v>
                </c:pt>
              </c:numCache>
            </c:numRef>
          </c:val>
          <c:smooth val="0"/>
          <c:extLst>
            <c:ext xmlns:c16="http://schemas.microsoft.com/office/drawing/2014/chart" uri="{C3380CC4-5D6E-409C-BE32-E72D297353CC}">
              <c16:uniqueId val="{00000001-55A4-4A83-810F-CF8B052E40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1190.02</c:v>
                </c:pt>
                <c:pt idx="1">
                  <c:v>1077.05</c:v>
                </c:pt>
                <c:pt idx="2">
                  <c:v>1044.43</c:v>
                </c:pt>
                <c:pt idx="3">
                  <c:v>970.18</c:v>
                </c:pt>
                <c:pt idx="4">
                  <c:v>923.96</c:v>
                </c:pt>
              </c:numCache>
            </c:numRef>
          </c:val>
          <c:extLst>
            <c:ext xmlns:c16="http://schemas.microsoft.com/office/drawing/2014/chart" uri="{C3380CC4-5D6E-409C-BE32-E72D297353CC}">
              <c16:uniqueId val="{00000000-6B90-4417-8CFB-D5A6EE3F77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516.34</c:v>
                </c:pt>
                <c:pt idx="4">
                  <c:v>496.56</c:v>
                </c:pt>
              </c:numCache>
            </c:numRef>
          </c:val>
          <c:smooth val="0"/>
          <c:extLst>
            <c:ext xmlns:c16="http://schemas.microsoft.com/office/drawing/2014/chart" uri="{C3380CC4-5D6E-409C-BE32-E72D297353CC}">
              <c16:uniqueId val="{00000001-6B90-4417-8CFB-D5A6EE3F77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69.2</c:v>
                </c:pt>
                <c:pt idx="1">
                  <c:v>75.239999999999995</c:v>
                </c:pt>
                <c:pt idx="2">
                  <c:v>80.08</c:v>
                </c:pt>
                <c:pt idx="3">
                  <c:v>82.14</c:v>
                </c:pt>
                <c:pt idx="4">
                  <c:v>85.5</c:v>
                </c:pt>
              </c:numCache>
            </c:numRef>
          </c:val>
          <c:extLst>
            <c:ext xmlns:c16="http://schemas.microsoft.com/office/drawing/2014/chart" uri="{C3380CC4-5D6E-409C-BE32-E72D297353CC}">
              <c16:uniqueId val="{00000000-D3BC-48EC-B06E-EF3B77BBE0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83.27</c:v>
                </c:pt>
                <c:pt idx="4">
                  <c:v>84.9</c:v>
                </c:pt>
              </c:numCache>
            </c:numRef>
          </c:val>
          <c:smooth val="0"/>
          <c:extLst>
            <c:ext xmlns:c16="http://schemas.microsoft.com/office/drawing/2014/chart" uri="{C3380CC4-5D6E-409C-BE32-E72D297353CC}">
              <c16:uniqueId val="{00000001-D3BC-48EC-B06E-EF3B77BBE0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287.33999999999997</c:v>
                </c:pt>
                <c:pt idx="1">
                  <c:v>268.82</c:v>
                </c:pt>
                <c:pt idx="2">
                  <c:v>251.14</c:v>
                </c:pt>
                <c:pt idx="3">
                  <c:v>244.1</c:v>
                </c:pt>
                <c:pt idx="4">
                  <c:v>236.46</c:v>
                </c:pt>
              </c:numCache>
            </c:numRef>
          </c:val>
          <c:extLst>
            <c:ext xmlns:c16="http://schemas.microsoft.com/office/drawing/2014/chart" uri="{C3380CC4-5D6E-409C-BE32-E72D297353CC}">
              <c16:uniqueId val="{00000000-09A6-4E5B-9D23-AB59D78A92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228.81</c:v>
                </c:pt>
                <c:pt idx="4">
                  <c:v>231.9</c:v>
                </c:pt>
              </c:numCache>
            </c:numRef>
          </c:val>
          <c:smooth val="0"/>
          <c:extLst>
            <c:ext xmlns:c16="http://schemas.microsoft.com/office/drawing/2014/chart" uri="{C3380CC4-5D6E-409C-BE32-E72D297353CC}">
              <c16:uniqueId val="{00000001-09A6-4E5B-9D23-AB59D78A92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天栄村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5692</v>
      </c>
      <c r="AM8" s="60"/>
      <c r="AN8" s="60"/>
      <c r="AO8" s="60"/>
      <c r="AP8" s="60"/>
      <c r="AQ8" s="60"/>
      <c r="AR8" s="60"/>
      <c r="AS8" s="60"/>
      <c r="AT8" s="51">
        <f>データ!$S$6</f>
        <v>225.52</v>
      </c>
      <c r="AU8" s="52"/>
      <c r="AV8" s="52"/>
      <c r="AW8" s="52"/>
      <c r="AX8" s="52"/>
      <c r="AY8" s="52"/>
      <c r="AZ8" s="52"/>
      <c r="BA8" s="52"/>
      <c r="BB8" s="53">
        <f>データ!$T$6</f>
        <v>25.24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61.82</v>
      </c>
      <c r="J10" s="52"/>
      <c r="K10" s="52"/>
      <c r="L10" s="52"/>
      <c r="M10" s="52"/>
      <c r="N10" s="52"/>
      <c r="O10" s="63"/>
      <c r="P10" s="53">
        <f>データ!$P$6</f>
        <v>86.17</v>
      </c>
      <c r="Q10" s="53"/>
      <c r="R10" s="53"/>
      <c r="S10" s="53"/>
      <c r="T10" s="53"/>
      <c r="U10" s="53"/>
      <c r="V10" s="53"/>
      <c r="W10" s="60">
        <f>データ!$Q$6</f>
        <v>3965</v>
      </c>
      <c r="X10" s="60"/>
      <c r="Y10" s="60"/>
      <c r="Z10" s="60"/>
      <c r="AA10" s="60"/>
      <c r="AB10" s="60"/>
      <c r="AC10" s="60"/>
      <c r="AD10" s="2"/>
      <c r="AE10" s="2"/>
      <c r="AF10" s="2"/>
      <c r="AG10" s="2"/>
      <c r="AH10" s="4"/>
      <c r="AI10" s="4"/>
      <c r="AJ10" s="4"/>
      <c r="AK10" s="4"/>
      <c r="AL10" s="60">
        <f>データ!$U$6</f>
        <v>4867</v>
      </c>
      <c r="AM10" s="60"/>
      <c r="AN10" s="60"/>
      <c r="AO10" s="60"/>
      <c r="AP10" s="60"/>
      <c r="AQ10" s="60"/>
      <c r="AR10" s="60"/>
      <c r="AS10" s="60"/>
      <c r="AT10" s="51">
        <f>データ!$V$6</f>
        <v>80.42</v>
      </c>
      <c r="AU10" s="52"/>
      <c r="AV10" s="52"/>
      <c r="AW10" s="52"/>
      <c r="AX10" s="52"/>
      <c r="AY10" s="52"/>
      <c r="AZ10" s="52"/>
      <c r="BA10" s="52"/>
      <c r="BB10" s="53">
        <f>データ!$W$6</f>
        <v>60.52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FYtNNK3TZBrlxdiIFFH+gQ0bNX2ZAdMHF7C8NCzXpd9x4KZhQ3419xQtv7sJVAKPyR6DXkBgRWGPglS1+aOCA==" saltValue="xxAUCoK2hLmmDUT8YFdI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73440</v>
      </c>
      <c r="D6" s="34">
        <f t="shared" si="3"/>
        <v>46</v>
      </c>
      <c r="E6" s="34">
        <f t="shared" si="3"/>
        <v>1</v>
      </c>
      <c r="F6" s="34">
        <f t="shared" si="3"/>
        <v>0</v>
      </c>
      <c r="G6" s="34">
        <f t="shared" si="3"/>
        <v>1</v>
      </c>
      <c r="H6" s="34" t="str">
        <f t="shared" si="3"/>
        <v>福島県　天栄村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61.82</v>
      </c>
      <c r="P6" s="35">
        <f t="shared" si="3"/>
        <v>86.17</v>
      </c>
      <c r="Q6" s="35">
        <f t="shared" si="3"/>
        <v>3965</v>
      </c>
      <c r="R6" s="35">
        <f t="shared" si="3"/>
        <v>5692</v>
      </c>
      <c r="S6" s="35">
        <f t="shared" si="3"/>
        <v>225.52</v>
      </c>
      <c r="T6" s="35">
        <f t="shared" si="3"/>
        <v>25.24</v>
      </c>
      <c r="U6" s="35">
        <f t="shared" si="3"/>
        <v>4867</v>
      </c>
      <c r="V6" s="35">
        <f t="shared" si="3"/>
        <v>80.42</v>
      </c>
      <c r="W6" s="35">
        <f t="shared" si="3"/>
        <v>60.52</v>
      </c>
      <c r="X6" s="36">
        <f>IF(X7="",NA(),X7)</f>
        <v>103.61</v>
      </c>
      <c r="Y6" s="36">
        <f t="shared" ref="Y6:AG6" si="4">IF(Y7="",NA(),Y7)</f>
        <v>102.78</v>
      </c>
      <c r="Z6" s="36">
        <f t="shared" si="4"/>
        <v>103.83</v>
      </c>
      <c r="AA6" s="36">
        <f t="shared" si="4"/>
        <v>103.35</v>
      </c>
      <c r="AB6" s="36">
        <f t="shared" si="4"/>
        <v>105.83</v>
      </c>
      <c r="AC6" s="36">
        <f t="shared" si="4"/>
        <v>107.2</v>
      </c>
      <c r="AD6" s="36">
        <f t="shared" si="4"/>
        <v>106.62</v>
      </c>
      <c r="AE6" s="36">
        <f t="shared" si="4"/>
        <v>107.95</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27.52</v>
      </c>
      <c r="AR6" s="36">
        <f t="shared" si="5"/>
        <v>30.84</v>
      </c>
      <c r="AS6" s="35" t="str">
        <f>IF(AS7="","",IF(AS7="-","【-】","【"&amp;SUBSTITUTE(TEXT(AS7,"#,##0.00"),"-","△")&amp;"】"))</f>
        <v>【1.05】</v>
      </c>
      <c r="AT6" s="36">
        <f>IF(AT7="",NA(),AT7)</f>
        <v>202.56</v>
      </c>
      <c r="AU6" s="36">
        <f t="shared" ref="AU6:BC6" si="6">IF(AU7="",NA(),AU7)</f>
        <v>164.04</v>
      </c>
      <c r="AV6" s="36">
        <f t="shared" si="6"/>
        <v>139.72999999999999</v>
      </c>
      <c r="AW6" s="36">
        <f t="shared" si="6"/>
        <v>107.94</v>
      </c>
      <c r="AX6" s="36">
        <f t="shared" si="6"/>
        <v>152.41999999999999</v>
      </c>
      <c r="AY6" s="36">
        <f t="shared" si="6"/>
        <v>434.72</v>
      </c>
      <c r="AZ6" s="36">
        <f t="shared" si="6"/>
        <v>416.14</v>
      </c>
      <c r="BA6" s="36">
        <f t="shared" si="6"/>
        <v>371.89</v>
      </c>
      <c r="BB6" s="36">
        <f t="shared" si="6"/>
        <v>445.85</v>
      </c>
      <c r="BC6" s="36">
        <f t="shared" si="6"/>
        <v>450.54</v>
      </c>
      <c r="BD6" s="35" t="str">
        <f>IF(BD7="","",IF(BD7="-","【-】","【"&amp;SUBSTITUTE(TEXT(BD7,"#,##0.00"),"-","△")&amp;"】"))</f>
        <v>【261.93】</v>
      </c>
      <c r="BE6" s="36">
        <f>IF(BE7="",NA(),BE7)</f>
        <v>1190.02</v>
      </c>
      <c r="BF6" s="36">
        <f t="shared" ref="BF6:BN6" si="7">IF(BF7="",NA(),BF7)</f>
        <v>1077.05</v>
      </c>
      <c r="BG6" s="36">
        <f t="shared" si="7"/>
        <v>1044.43</v>
      </c>
      <c r="BH6" s="36">
        <f t="shared" si="7"/>
        <v>970.18</v>
      </c>
      <c r="BI6" s="36">
        <f t="shared" si="7"/>
        <v>923.96</v>
      </c>
      <c r="BJ6" s="36">
        <f t="shared" si="7"/>
        <v>495.76</v>
      </c>
      <c r="BK6" s="36">
        <f t="shared" si="7"/>
        <v>487.22</v>
      </c>
      <c r="BL6" s="36">
        <f t="shared" si="7"/>
        <v>483.11</v>
      </c>
      <c r="BM6" s="36">
        <f t="shared" si="7"/>
        <v>516.34</v>
      </c>
      <c r="BN6" s="36">
        <f t="shared" si="7"/>
        <v>496.56</v>
      </c>
      <c r="BO6" s="35" t="str">
        <f>IF(BO7="","",IF(BO7="-","【-】","【"&amp;SUBSTITUTE(TEXT(BO7,"#,##0.00"),"-","△")&amp;"】"))</f>
        <v>【270.46】</v>
      </c>
      <c r="BP6" s="36">
        <f>IF(BP7="",NA(),BP7)</f>
        <v>69.2</v>
      </c>
      <c r="BQ6" s="36">
        <f t="shared" ref="BQ6:BY6" si="8">IF(BQ7="",NA(),BQ7)</f>
        <v>75.239999999999995</v>
      </c>
      <c r="BR6" s="36">
        <f t="shared" si="8"/>
        <v>80.08</v>
      </c>
      <c r="BS6" s="36">
        <f t="shared" si="8"/>
        <v>82.14</v>
      </c>
      <c r="BT6" s="36">
        <f t="shared" si="8"/>
        <v>85.5</v>
      </c>
      <c r="BU6" s="36">
        <f t="shared" si="8"/>
        <v>93.66</v>
      </c>
      <c r="BV6" s="36">
        <f t="shared" si="8"/>
        <v>92.76</v>
      </c>
      <c r="BW6" s="36">
        <f t="shared" si="8"/>
        <v>93.28</v>
      </c>
      <c r="BX6" s="36">
        <f t="shared" si="8"/>
        <v>83.27</v>
      </c>
      <c r="BY6" s="36">
        <f t="shared" si="8"/>
        <v>84.9</v>
      </c>
      <c r="BZ6" s="35" t="str">
        <f>IF(BZ7="","",IF(BZ7="-","【-】","【"&amp;SUBSTITUTE(TEXT(BZ7,"#,##0.00"),"-","△")&amp;"】"))</f>
        <v>【103.91】</v>
      </c>
      <c r="CA6" s="36">
        <f>IF(CA7="",NA(),CA7)</f>
        <v>287.33999999999997</v>
      </c>
      <c r="CB6" s="36">
        <f t="shared" ref="CB6:CJ6" si="9">IF(CB7="",NA(),CB7)</f>
        <v>268.82</v>
      </c>
      <c r="CC6" s="36">
        <f t="shared" si="9"/>
        <v>251.14</v>
      </c>
      <c r="CD6" s="36">
        <f t="shared" si="9"/>
        <v>244.1</v>
      </c>
      <c r="CE6" s="36">
        <f t="shared" si="9"/>
        <v>236.46</v>
      </c>
      <c r="CF6" s="36">
        <f t="shared" si="9"/>
        <v>208.21</v>
      </c>
      <c r="CG6" s="36">
        <f t="shared" si="9"/>
        <v>208.67</v>
      </c>
      <c r="CH6" s="36">
        <f t="shared" si="9"/>
        <v>208.29</v>
      </c>
      <c r="CI6" s="36">
        <f t="shared" si="9"/>
        <v>228.81</v>
      </c>
      <c r="CJ6" s="36">
        <f t="shared" si="9"/>
        <v>231.9</v>
      </c>
      <c r="CK6" s="35" t="str">
        <f>IF(CK7="","",IF(CK7="-","【-】","【"&amp;SUBSTITUTE(TEXT(CK7,"#,##0.00"),"-","△")&amp;"】"))</f>
        <v>【167.11】</v>
      </c>
      <c r="CL6" s="36">
        <f>IF(CL7="",NA(),CL7)</f>
        <v>50.61</v>
      </c>
      <c r="CM6" s="36">
        <f t="shared" ref="CM6:CU6" si="10">IF(CM7="",NA(),CM7)</f>
        <v>53.96</v>
      </c>
      <c r="CN6" s="36">
        <f t="shared" si="10"/>
        <v>53.8</v>
      </c>
      <c r="CO6" s="36">
        <f t="shared" si="10"/>
        <v>49.58</v>
      </c>
      <c r="CP6" s="36">
        <f t="shared" si="10"/>
        <v>41.55</v>
      </c>
      <c r="CQ6" s="36">
        <f t="shared" si="10"/>
        <v>49.22</v>
      </c>
      <c r="CR6" s="36">
        <f t="shared" si="10"/>
        <v>49.08</v>
      </c>
      <c r="CS6" s="36">
        <f t="shared" si="10"/>
        <v>49.32</v>
      </c>
      <c r="CT6" s="36">
        <f t="shared" si="10"/>
        <v>38.979999999999997</v>
      </c>
      <c r="CU6" s="36">
        <f t="shared" si="10"/>
        <v>39.61</v>
      </c>
      <c r="CV6" s="35" t="str">
        <f>IF(CV7="","",IF(CV7="-","【-】","【"&amp;SUBSTITUTE(TEXT(CV7,"#,##0.00"),"-","△")&amp;"】"))</f>
        <v>【60.27】</v>
      </c>
      <c r="CW6" s="36">
        <f>IF(CW7="",NA(),CW7)</f>
        <v>71.930000000000007</v>
      </c>
      <c r="CX6" s="36">
        <f t="shared" ref="CX6:DF6" si="11">IF(CX7="",NA(),CX7)</f>
        <v>68.83</v>
      </c>
      <c r="CY6" s="36">
        <f t="shared" si="11"/>
        <v>68.95</v>
      </c>
      <c r="CZ6" s="36">
        <f t="shared" si="11"/>
        <v>74.19</v>
      </c>
      <c r="DA6" s="36">
        <f t="shared" si="11"/>
        <v>89.56</v>
      </c>
      <c r="DB6" s="36">
        <f t="shared" si="11"/>
        <v>79.48</v>
      </c>
      <c r="DC6" s="36">
        <f t="shared" si="11"/>
        <v>79.3</v>
      </c>
      <c r="DD6" s="36">
        <f t="shared" si="11"/>
        <v>79.34</v>
      </c>
      <c r="DE6" s="36">
        <f t="shared" si="11"/>
        <v>75.010000000000005</v>
      </c>
      <c r="DF6" s="36">
        <f t="shared" si="11"/>
        <v>72.959999999999994</v>
      </c>
      <c r="DG6" s="35" t="str">
        <f>IF(DG7="","",IF(DG7="-","【-】","【"&amp;SUBSTITUTE(TEXT(DG7,"#,##0.00"),"-","△")&amp;"】"))</f>
        <v>【89.92】</v>
      </c>
      <c r="DH6" s="36">
        <f>IF(DH7="",NA(),DH7)</f>
        <v>35.11</v>
      </c>
      <c r="DI6" s="36">
        <f t="shared" ref="DI6:DQ6" si="12">IF(DI7="",NA(),DI7)</f>
        <v>36.85</v>
      </c>
      <c r="DJ6" s="36">
        <f t="shared" si="12"/>
        <v>38.43</v>
      </c>
      <c r="DK6" s="36">
        <f t="shared" si="12"/>
        <v>40.4</v>
      </c>
      <c r="DL6" s="36">
        <f t="shared" si="12"/>
        <v>41.79</v>
      </c>
      <c r="DM6" s="36">
        <f t="shared" si="12"/>
        <v>46.12</v>
      </c>
      <c r="DN6" s="36">
        <f t="shared" si="12"/>
        <v>47.44</v>
      </c>
      <c r="DO6" s="36">
        <f t="shared" si="12"/>
        <v>48.3</v>
      </c>
      <c r="DP6" s="36">
        <f t="shared" si="12"/>
        <v>51.89</v>
      </c>
      <c r="DQ6" s="36">
        <f t="shared" si="12"/>
        <v>54.09</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14.74</v>
      </c>
      <c r="EB6" s="36">
        <f t="shared" si="13"/>
        <v>18.68</v>
      </c>
      <c r="EC6" s="35" t="str">
        <f>IF(EC7="","",IF(EC7="-","【-】","【"&amp;SUBSTITUTE(TEXT(EC7,"#,##0.00"),"-","△")&amp;"】"))</f>
        <v>【17.80】</v>
      </c>
      <c r="ED6" s="36">
        <f>IF(ED7="",NA(),ED7)</f>
        <v>1.9</v>
      </c>
      <c r="EE6" s="35">
        <f t="shared" ref="EE6:EM6" si="14">IF(EE7="",NA(),EE7)</f>
        <v>0</v>
      </c>
      <c r="EF6" s="36">
        <f t="shared" si="14"/>
        <v>0.43</v>
      </c>
      <c r="EG6" s="36">
        <f t="shared" si="14"/>
        <v>0.24</v>
      </c>
      <c r="EH6" s="35">
        <f t="shared" si="14"/>
        <v>0</v>
      </c>
      <c r="EI6" s="36">
        <f t="shared" si="14"/>
        <v>0.56000000000000005</v>
      </c>
      <c r="EJ6" s="36">
        <f t="shared" si="14"/>
        <v>0.65</v>
      </c>
      <c r="EK6" s="36">
        <f t="shared" si="14"/>
        <v>0.46</v>
      </c>
      <c r="EL6" s="36">
        <f t="shared" si="14"/>
        <v>0.4</v>
      </c>
      <c r="EM6" s="36">
        <f t="shared" si="14"/>
        <v>0.32</v>
      </c>
      <c r="EN6" s="35" t="str">
        <f>IF(EN7="","",IF(EN7="-","【-】","【"&amp;SUBSTITUTE(TEXT(EN7,"#,##0.00"),"-","△")&amp;"】"))</f>
        <v>【0.70】</v>
      </c>
    </row>
    <row r="7" spans="1:144" s="37" customFormat="1" x14ac:dyDescent="0.15">
      <c r="A7" s="29"/>
      <c r="B7" s="38">
        <v>2018</v>
      </c>
      <c r="C7" s="38">
        <v>73440</v>
      </c>
      <c r="D7" s="38">
        <v>46</v>
      </c>
      <c r="E7" s="38">
        <v>1</v>
      </c>
      <c r="F7" s="38">
        <v>0</v>
      </c>
      <c r="G7" s="38">
        <v>1</v>
      </c>
      <c r="H7" s="38" t="s">
        <v>93</v>
      </c>
      <c r="I7" s="38" t="s">
        <v>94</v>
      </c>
      <c r="J7" s="38" t="s">
        <v>95</v>
      </c>
      <c r="K7" s="38" t="s">
        <v>96</v>
      </c>
      <c r="L7" s="38" t="s">
        <v>97</v>
      </c>
      <c r="M7" s="38" t="s">
        <v>98</v>
      </c>
      <c r="N7" s="39" t="s">
        <v>99</v>
      </c>
      <c r="O7" s="39">
        <v>61.82</v>
      </c>
      <c r="P7" s="39">
        <v>86.17</v>
      </c>
      <c r="Q7" s="39">
        <v>3965</v>
      </c>
      <c r="R7" s="39">
        <v>5692</v>
      </c>
      <c r="S7" s="39">
        <v>225.52</v>
      </c>
      <c r="T7" s="39">
        <v>25.24</v>
      </c>
      <c r="U7" s="39">
        <v>4867</v>
      </c>
      <c r="V7" s="39">
        <v>80.42</v>
      </c>
      <c r="W7" s="39">
        <v>60.52</v>
      </c>
      <c r="X7" s="39">
        <v>103.61</v>
      </c>
      <c r="Y7" s="39">
        <v>102.78</v>
      </c>
      <c r="Z7" s="39">
        <v>103.83</v>
      </c>
      <c r="AA7" s="39">
        <v>103.35</v>
      </c>
      <c r="AB7" s="39">
        <v>105.83</v>
      </c>
      <c r="AC7" s="39">
        <v>107.2</v>
      </c>
      <c r="AD7" s="39">
        <v>106.62</v>
      </c>
      <c r="AE7" s="39">
        <v>107.95</v>
      </c>
      <c r="AF7" s="39">
        <v>104.85</v>
      </c>
      <c r="AG7" s="39">
        <v>107.64</v>
      </c>
      <c r="AH7" s="39">
        <v>112.83</v>
      </c>
      <c r="AI7" s="39">
        <v>0</v>
      </c>
      <c r="AJ7" s="39">
        <v>0</v>
      </c>
      <c r="AK7" s="39">
        <v>0</v>
      </c>
      <c r="AL7" s="39">
        <v>0</v>
      </c>
      <c r="AM7" s="39">
        <v>0</v>
      </c>
      <c r="AN7" s="39">
        <v>13.46</v>
      </c>
      <c r="AO7" s="39">
        <v>12.59</v>
      </c>
      <c r="AP7" s="39">
        <v>12.44</v>
      </c>
      <c r="AQ7" s="39">
        <v>27.52</v>
      </c>
      <c r="AR7" s="39">
        <v>30.84</v>
      </c>
      <c r="AS7" s="39">
        <v>1.05</v>
      </c>
      <c r="AT7" s="39">
        <v>202.56</v>
      </c>
      <c r="AU7" s="39">
        <v>164.04</v>
      </c>
      <c r="AV7" s="39">
        <v>139.72999999999999</v>
      </c>
      <c r="AW7" s="39">
        <v>107.94</v>
      </c>
      <c r="AX7" s="39">
        <v>152.41999999999999</v>
      </c>
      <c r="AY7" s="39">
        <v>434.72</v>
      </c>
      <c r="AZ7" s="39">
        <v>416.14</v>
      </c>
      <c r="BA7" s="39">
        <v>371.89</v>
      </c>
      <c r="BB7" s="39">
        <v>445.85</v>
      </c>
      <c r="BC7" s="39">
        <v>450.54</v>
      </c>
      <c r="BD7" s="39">
        <v>261.93</v>
      </c>
      <c r="BE7" s="39">
        <v>1190.02</v>
      </c>
      <c r="BF7" s="39">
        <v>1077.05</v>
      </c>
      <c r="BG7" s="39">
        <v>1044.43</v>
      </c>
      <c r="BH7" s="39">
        <v>970.18</v>
      </c>
      <c r="BI7" s="39">
        <v>923.96</v>
      </c>
      <c r="BJ7" s="39">
        <v>495.76</v>
      </c>
      <c r="BK7" s="39">
        <v>487.22</v>
      </c>
      <c r="BL7" s="39">
        <v>483.11</v>
      </c>
      <c r="BM7" s="39">
        <v>516.34</v>
      </c>
      <c r="BN7" s="39">
        <v>496.56</v>
      </c>
      <c r="BO7" s="39">
        <v>270.45999999999998</v>
      </c>
      <c r="BP7" s="39">
        <v>69.2</v>
      </c>
      <c r="BQ7" s="39">
        <v>75.239999999999995</v>
      </c>
      <c r="BR7" s="39">
        <v>80.08</v>
      </c>
      <c r="BS7" s="39">
        <v>82.14</v>
      </c>
      <c r="BT7" s="39">
        <v>85.5</v>
      </c>
      <c r="BU7" s="39">
        <v>93.66</v>
      </c>
      <c r="BV7" s="39">
        <v>92.76</v>
      </c>
      <c r="BW7" s="39">
        <v>93.28</v>
      </c>
      <c r="BX7" s="39">
        <v>83.27</v>
      </c>
      <c r="BY7" s="39">
        <v>84.9</v>
      </c>
      <c r="BZ7" s="39">
        <v>103.91</v>
      </c>
      <c r="CA7" s="39">
        <v>287.33999999999997</v>
      </c>
      <c r="CB7" s="39">
        <v>268.82</v>
      </c>
      <c r="CC7" s="39">
        <v>251.14</v>
      </c>
      <c r="CD7" s="39">
        <v>244.1</v>
      </c>
      <c r="CE7" s="39">
        <v>236.46</v>
      </c>
      <c r="CF7" s="39">
        <v>208.21</v>
      </c>
      <c r="CG7" s="39">
        <v>208.67</v>
      </c>
      <c r="CH7" s="39">
        <v>208.29</v>
      </c>
      <c r="CI7" s="39">
        <v>228.81</v>
      </c>
      <c r="CJ7" s="39">
        <v>231.9</v>
      </c>
      <c r="CK7" s="39">
        <v>167.11</v>
      </c>
      <c r="CL7" s="39">
        <v>50.61</v>
      </c>
      <c r="CM7" s="39">
        <v>53.96</v>
      </c>
      <c r="CN7" s="39">
        <v>53.8</v>
      </c>
      <c r="CO7" s="39">
        <v>49.58</v>
      </c>
      <c r="CP7" s="39">
        <v>41.55</v>
      </c>
      <c r="CQ7" s="39">
        <v>49.22</v>
      </c>
      <c r="CR7" s="39">
        <v>49.08</v>
      </c>
      <c r="CS7" s="39">
        <v>49.32</v>
      </c>
      <c r="CT7" s="39">
        <v>38.979999999999997</v>
      </c>
      <c r="CU7" s="39">
        <v>39.61</v>
      </c>
      <c r="CV7" s="39">
        <v>60.27</v>
      </c>
      <c r="CW7" s="39">
        <v>71.930000000000007</v>
      </c>
      <c r="CX7" s="39">
        <v>68.83</v>
      </c>
      <c r="CY7" s="39">
        <v>68.95</v>
      </c>
      <c r="CZ7" s="39">
        <v>74.19</v>
      </c>
      <c r="DA7" s="39">
        <v>89.56</v>
      </c>
      <c r="DB7" s="39">
        <v>79.48</v>
      </c>
      <c r="DC7" s="39">
        <v>79.3</v>
      </c>
      <c r="DD7" s="39">
        <v>79.34</v>
      </c>
      <c r="DE7" s="39">
        <v>75.010000000000005</v>
      </c>
      <c r="DF7" s="39">
        <v>72.959999999999994</v>
      </c>
      <c r="DG7" s="39">
        <v>89.92</v>
      </c>
      <c r="DH7" s="39">
        <v>35.11</v>
      </c>
      <c r="DI7" s="39">
        <v>36.85</v>
      </c>
      <c r="DJ7" s="39">
        <v>38.43</v>
      </c>
      <c r="DK7" s="39">
        <v>40.4</v>
      </c>
      <c r="DL7" s="39">
        <v>41.79</v>
      </c>
      <c r="DM7" s="39">
        <v>46.12</v>
      </c>
      <c r="DN7" s="39">
        <v>47.44</v>
      </c>
      <c r="DO7" s="39">
        <v>48.3</v>
      </c>
      <c r="DP7" s="39">
        <v>51.89</v>
      </c>
      <c r="DQ7" s="39">
        <v>54.09</v>
      </c>
      <c r="DR7" s="39">
        <v>48.85</v>
      </c>
      <c r="DS7" s="39">
        <v>0</v>
      </c>
      <c r="DT7" s="39">
        <v>0</v>
      </c>
      <c r="DU7" s="39">
        <v>0</v>
      </c>
      <c r="DV7" s="39">
        <v>0</v>
      </c>
      <c r="DW7" s="39">
        <v>0</v>
      </c>
      <c r="DX7" s="39">
        <v>9.86</v>
      </c>
      <c r="DY7" s="39">
        <v>11.16</v>
      </c>
      <c r="DZ7" s="39">
        <v>12.43</v>
      </c>
      <c r="EA7" s="39">
        <v>14.74</v>
      </c>
      <c r="EB7" s="39">
        <v>18.68</v>
      </c>
      <c r="EC7" s="39">
        <v>17.8</v>
      </c>
      <c r="ED7" s="39">
        <v>1.9</v>
      </c>
      <c r="EE7" s="39">
        <v>0</v>
      </c>
      <c r="EF7" s="39">
        <v>0.43</v>
      </c>
      <c r="EG7" s="39">
        <v>0.24</v>
      </c>
      <c r="EH7" s="39">
        <v>0</v>
      </c>
      <c r="EI7" s="39">
        <v>0.56000000000000005</v>
      </c>
      <c r="EJ7" s="39">
        <v>0.65</v>
      </c>
      <c r="EK7" s="39">
        <v>0.46</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dcterms:created xsi:type="dcterms:W3CDTF">2019-12-05T04:10:30Z</dcterms:created>
  <dcterms:modified xsi:type="dcterms:W3CDTF">2020-01-22T13:00:08Z</dcterms:modified>
  <cp:category/>
</cp:coreProperties>
</file>