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041\Desktop\【経営比較分析表】2018_074021_47_1718\"/>
    </mc:Choice>
  </mc:AlternateContent>
  <workbookProtection workbookAlgorithmName="SHA-512" workbookHashValue="AmX1YAr+RFL8WzLXPNEMvWi2utIx5Tg4N+fIu6cunfhETdVR4HvC8+qC+DRCVXAuoEHDHqSkrkLFo7bfoIZHWg==" workbookSaltValue="yXH7WJg0SJAVBwssTVkgH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<sst xmlns="http://schemas.openxmlformats.org/spreadsheetml/2006/main" count="228" uniqueCount="114">
  <si>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</si>
  <si>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</si>
  <si>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</si>
  <si>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</si>
  <si>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</si>
  <si>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</si>
  <si>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</si>
  <si>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</si>
  <si>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</si>
  <si>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</si>
  <si>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</si>
  <si>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</si>
  <si>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</si>
  <si>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</si>
  <si>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</si>
  <si>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</si>
  <si>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</si>
  <si>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</si>
  <si>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</si>
  <si>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</si>
  <si>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</si>
  <si>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</si>
  <si>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</si>
  <si>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</si>
  <si>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</si>
  <si>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</si>
  <si>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</si>
  <si>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</si>
  <si>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</si>
  <si>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</si>
  <si>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</si>
  <si>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</si>
  <si>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</si>
  <si>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</si>
  <si>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</si>
  <si>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</si>
  <si>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</si>
  <si>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</si>
  <si>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</si>
  <si>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</si>
  <si>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</si>
  <si>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</si>
  <si>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</si>
  <si>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</si>
  <si>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</si>
  <si>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</si>
  <si>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</si>
  <si>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</si>
  <si>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</si>
  <si>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</si>
  <si>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</si>
  <si>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</si>
  <si>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</si>
  <si>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</si>
  <si>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</si>
  <si>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</si>
  <si>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</si>
  <si>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</si>
  <si>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</si>
  <si>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</si>
  <si>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</si>
  <si>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</si>
  <si>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</si>
  <si>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</si>
  <si>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</si>
  <si>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</si>
  <si>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</si>
  <si>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</si>
  <si>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</si>
  <si>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</si>
  <si>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</si>
  <si>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</si>
  <si>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</si>
  <si>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</si>
  <si>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</si>
  <si>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</si>
  <si>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</si>
  <si>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</si>
  <si>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</si>
  <si>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</si>
  <si>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</si>
  <si>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</si>
  <si>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</si>
  <si>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</si>
  <si>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</si>
  <si>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</si>
  <si>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</si>
  <si>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</si>
  <si>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</si>
  <si>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</si>
  <si>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</si>
  <si>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</si>
  <si>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</si>
  <si>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</si>
  <si>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</si>
  <si>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</si>
  <si>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</si>
  <si>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</si>
  <si>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北塩原村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</si>
  <si>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</si>
  <si>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</si>
  <si>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</si>
  <si>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</si>
  <si>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</si>
  <si>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</si>
  <si>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</si>
  <si>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</si>
  <si>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</si>
  <si>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</si>
  <si>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</si>
  <si>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</si>
  <si>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前年度と比較し、主に施設等の修繕にかかる費用が減となったことで、経費回収率や汚水処理原価に影響が出ている。しかし、事業規模が小さいため、施設維持にかかる支出に対し、料金収入のみでは賄えず、一般会計繰入金に頼っているのが現状。</t>
    <rPh sb="0" eb="3">
      <t>ゼンネンド</t>
    </rPh>
    <rPh sb="4" eb="6">
      <t>ヒカク</t>
    </rPh>
    <rPh sb="8" eb="9">
      <t>オモ</t>
    </rPh>
    <rPh sb="10" eb="12">
      <t>シセツ</t>
    </rPh>
    <rPh sb="12" eb="13">
      <t>トウ</t>
    </rPh>
    <rPh sb="14" eb="16">
      <t>シュウゼン</t>
    </rPh>
    <rPh sb="20" eb="22">
      <t>ヒヨウ</t>
    </rPh>
    <rPh sb="23" eb="24">
      <t>ゲン</t>
    </rPh>
    <rPh sb="32" eb="34">
      <t>ケイヒ</t>
    </rPh>
    <rPh sb="34" eb="36">
      <t>カイシュウ</t>
    </rPh>
    <rPh sb="36" eb="37">
      <t>リツ</t>
    </rPh>
    <rPh sb="38" eb="40">
      <t>オスイ</t>
    </rPh>
    <rPh sb="40" eb="42">
      <t>ショリ</t>
    </rPh>
    <rPh sb="42" eb="44">
      <t>ゲンカ</t>
    </rPh>
    <rPh sb="45" eb="47">
      <t>エイキョウ</t>
    </rPh>
    <rPh sb="48" eb="49">
      <t>デ</t>
    </rPh>
    <rPh sb="57" eb="59">
      <t>ジギョウ</t>
    </rPh>
    <rPh sb="59" eb="61">
      <t>キボ</t>
    </rPh>
    <rPh sb="62" eb="63">
      <t>チイ</t>
    </rPh>
    <rPh sb="68" eb="70">
      <t>シセツ</t>
    </rPh>
    <rPh sb="70" eb="72">
      <t>イジ</t>
    </rPh>
    <rPh sb="76" eb="78">
      <t>シシュツ</t>
    </rPh>
    <rPh sb="79" eb="80">
      <t>タイ</t>
    </rPh>
    <rPh sb="82" eb="84">
      <t>リョウキン</t>
    </rPh>
    <rPh sb="84" eb="86">
      <t>シュウニュウ</t>
    </rPh>
    <rPh sb="90" eb="91">
      <t>マカナ</t>
    </rPh>
    <rPh sb="94" eb="101">
      <t>イッパンカイケイクリイレキン</t>
    </rPh>
    <rPh sb="102" eb="103">
      <t>タヨ</t>
    </rPh>
    <rPh sb="109" eb="111">
      <t>ゲンジョウ</t>
    </rPh>
    <phoneticPr fontId="4"/>
  </si>
  <si>
    <t>使用開始から20年以上経過しており、老朽化が進んでいるため、優先順位をつけながら更新・修繕が必要と考えられる。</t>
    <rPh sb="0" eb="2">
      <t>シヨウ</t>
    </rPh>
    <rPh sb="2" eb="4">
      <t>カイシ</t>
    </rPh>
    <rPh sb="8" eb="11">
      <t>ネンイジョウ</t>
    </rPh>
    <rPh sb="11" eb="13">
      <t>ケイカ</t>
    </rPh>
    <rPh sb="18" eb="21">
      <t>ロウキュウカ</t>
    </rPh>
    <rPh sb="22" eb="23">
      <t>スス</t>
    </rPh>
    <rPh sb="30" eb="34">
      <t>ユウセンジュンイ</t>
    </rPh>
    <rPh sb="40" eb="42">
      <t>コウシン</t>
    </rPh>
    <rPh sb="43" eb="45">
      <t>シュウゼン</t>
    </rPh>
    <rPh sb="46" eb="48">
      <t>ヒツヨウ</t>
    </rPh>
    <rPh sb="49" eb="50">
      <t>カンガ</t>
    </rPh>
    <phoneticPr fontId="4"/>
  </si>
  <si>
    <t>農業集落排水事業区域が小さいことで、料金収入だけでは施設を維持できず、一般会計繰入金に頼っている状況であるため、事業の見直しや料金改定等を考えている。
施設の更新・修繕については、優先順位をつけ、計画的に行っていく。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クイキ</t>
    </rPh>
    <rPh sb="11" eb="12">
      <t>チイ</t>
    </rPh>
    <rPh sb="18" eb="20">
      <t>リョウキン</t>
    </rPh>
    <rPh sb="20" eb="22">
      <t>シュウニュウ</t>
    </rPh>
    <rPh sb="26" eb="28">
      <t>シセツ</t>
    </rPh>
    <rPh sb="29" eb="31">
      <t>イジ</t>
    </rPh>
    <rPh sb="35" eb="37">
      <t>イッパン</t>
    </rPh>
    <rPh sb="37" eb="39">
      <t>カイケイ</t>
    </rPh>
    <rPh sb="39" eb="41">
      <t>クリイレ</t>
    </rPh>
    <rPh sb="41" eb="42">
      <t>キン</t>
    </rPh>
    <rPh sb="43" eb="44">
      <t>タヨ</t>
    </rPh>
    <rPh sb="48" eb="50">
      <t>ジョウキョウ</t>
    </rPh>
    <rPh sb="56" eb="58">
      <t>ジギョウ</t>
    </rPh>
    <rPh sb="59" eb="61">
      <t>ミナオ</t>
    </rPh>
    <rPh sb="63" eb="65">
      <t>リョウキン</t>
    </rPh>
    <rPh sb="65" eb="67">
      <t>カイテイ</t>
    </rPh>
    <rPh sb="67" eb="68">
      <t>トウ</t>
    </rPh>
    <rPh sb="69" eb="70">
      <t>カンガ</t>
    </rPh>
    <rPh sb="76" eb="78">
      <t>シセツ</t>
    </rPh>
    <rPh sb="79" eb="81">
      <t>コウシン</t>
    </rPh>
    <rPh sb="82" eb="84">
      <t>シュウゼン</t>
    </rPh>
    <rPh sb="90" eb="94">
      <t>ユウセンジュンイ</t>
    </rPh>
    <rPh sb="98" eb="101">
      <t>ケイカクテキ</t>
    </rPh>
    <rPh sb="102" eb="10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</si>
</sst>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A-4DD8-B695-C9E53A8D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165208"/>
        <c:axId val="353164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DA-4DD8-B695-C9E53A8D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65208"/>
        <c:axId val="353164424"/>
      </c:lineChart>
      <c:dateAx>
        <c:axId val="35316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164424"/>
        <c:crosses val="autoZero"/>
        <c:auto val="1"/>
        <c:lblOffset val="100"/>
        <c:baseTimeUnit val="years"/>
      </c:dateAx>
      <c:valAx>
        <c:axId val="353164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165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70.83</c:v>
                </c:pt>
                <c:pt idx="1">
                  <c:v>68.650000000000006</c:v>
                </c:pt>
                <c:pt idx="2">
                  <c:v>70.83</c:v>
                </c:pt>
                <c:pt idx="3">
                  <c:v>90.08</c:v>
                </c:pt>
                <c:pt idx="4">
                  <c:v>86.9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E9-43C9-87B8-E2999D35E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32408"/>
        <c:axId val="3543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E9-43C9-87B8-E2999D35E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2408"/>
        <c:axId val="354334368"/>
      </c:lineChart>
      <c:dateAx>
        <c:axId val="354332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334368"/>
        <c:crosses val="autoZero"/>
        <c:auto val="1"/>
        <c:lblOffset val="100"/>
        <c:baseTimeUnit val="years"/>
      </c:dateAx>
      <c:valAx>
        <c:axId val="3543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332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91.98</c:v>
                </c:pt>
                <c:pt idx="1">
                  <c:v>92.56</c:v>
                </c:pt>
                <c:pt idx="2">
                  <c:v>91.93</c:v>
                </c:pt>
                <c:pt idx="3">
                  <c:v>92.51</c:v>
                </c:pt>
                <c:pt idx="4">
                  <c:v>93.56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C8-4268-8277-99A19259C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35152"/>
        <c:axId val="35433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C8-4268-8277-99A19259C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335152"/>
        <c:axId val="354333192"/>
      </c:lineChart>
      <c:dateAx>
        <c:axId val="35433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333192"/>
        <c:crosses val="autoZero"/>
        <c:auto val="1"/>
        <c:lblOffset val="100"/>
        <c:baseTimeUnit val="years"/>
      </c:dateAx>
      <c:valAx>
        <c:axId val="354333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33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82.45</c:v>
                </c:pt>
                <c:pt idx="1">
                  <c:v>56.2</c:v>
                </c:pt>
                <c:pt idx="2">
                  <c:v>40.33</c:v>
                </c:pt>
                <c:pt idx="3">
                  <c:v>80.81</c:v>
                </c:pt>
                <c:pt idx="4">
                  <c:v>94.96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E8-40A7-BBED-2D586028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168736"/>
        <c:axId val="35316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E8-40A7-BBED-2D586028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68736"/>
        <c:axId val="353164816"/>
      </c:lineChart>
      <c:dateAx>
        <c:axId val="35316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164816"/>
        <c:crosses val="autoZero"/>
        <c:auto val="1"/>
        <c:lblOffset val="100"/>
        <c:baseTimeUnit val="years"/>
      </c:dateAx>
      <c:valAx>
        <c:axId val="35316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16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9-45AD-AA66-867725BB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170304"/>
        <c:axId val="35316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69-45AD-AA66-867725BB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70304"/>
        <c:axId val="353167560"/>
      </c:lineChart>
      <c:dateAx>
        <c:axId val="35317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167560"/>
        <c:crosses val="autoZero"/>
        <c:auto val="1"/>
        <c:lblOffset val="100"/>
        <c:baseTimeUnit val="years"/>
      </c:dateAx>
      <c:valAx>
        <c:axId val="35316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17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9E-4957-A421-B6A2E16E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169520"/>
        <c:axId val="353163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9E-4957-A421-B6A2E16E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69520"/>
        <c:axId val="353163640"/>
      </c:lineChart>
      <c:dateAx>
        <c:axId val="35316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163640"/>
        <c:crosses val="autoZero"/>
        <c:auto val="1"/>
        <c:lblOffset val="100"/>
        <c:baseTimeUnit val="years"/>
      </c:dateAx>
      <c:valAx>
        <c:axId val="353163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16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8B-406D-87F1-96E6D91B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167168"/>
        <c:axId val="35316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8B-406D-87F1-96E6D91B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167168"/>
        <c:axId val="353167952"/>
      </c:lineChart>
      <c:dateAx>
        <c:axId val="3531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167952"/>
        <c:crosses val="autoZero"/>
        <c:auto val="1"/>
        <c:lblOffset val="100"/>
        <c:baseTimeUnit val="years"/>
      </c:dateAx>
      <c:valAx>
        <c:axId val="35316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1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98-4480-BE3F-8B1399F3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94288"/>
        <c:axId val="35379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98-4480-BE3F-8B1399F3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94288"/>
        <c:axId val="353794680"/>
      </c:lineChart>
      <c:dateAx>
        <c:axId val="35379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94680"/>
        <c:crosses val="autoZero"/>
        <c:auto val="1"/>
        <c:lblOffset val="100"/>
        <c:baseTimeUnit val="years"/>
      </c:dateAx>
      <c:valAx>
        <c:axId val="35379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9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2767.49</c:v>
                </c:pt>
                <c:pt idx="1">
                  <c:v>3220.89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B2-4D3E-BBFD-E80CC1D7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96248"/>
        <c:axId val="35379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B2-4D3E-BBFD-E80CC1D7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96248"/>
        <c:axId val="353795464"/>
      </c:lineChart>
      <c:dateAx>
        <c:axId val="35379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95464"/>
        <c:crosses val="autoZero"/>
        <c:auto val="1"/>
        <c:lblOffset val="100"/>
        <c:baseTimeUnit val="years"/>
      </c:dateAx>
      <c:valAx>
        <c:axId val="35379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9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24.17</c:v>
                </c:pt>
                <c:pt idx="1">
                  <c:v>9.77</c:v>
                </c:pt>
                <c:pt idx="2">
                  <c:v>5.94</c:v>
                </c:pt>
                <c:pt idx="3">
                  <c:v>8.6</c:v>
                </c:pt>
                <c:pt idx="4">
                  <c:v>38.619999999999997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45-473B-ABF1-111A2325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97032"/>
        <c:axId val="35379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45-473B-ABF1-111A2325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97032"/>
        <c:axId val="353792720"/>
      </c:lineChart>
      <c:dateAx>
        <c:axId val="353797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92720"/>
        <c:crosses val="autoZero"/>
        <c:auto val="1"/>
        <c:lblOffset val="100"/>
        <c:baseTimeUnit val="years"/>
      </c:dateAx>
      <c:valAx>
        <c:axId val="35379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97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636.15</c:v>
                </c:pt>
                <c:pt idx="1">
                  <c:v>1557.93</c:v>
                </c:pt>
                <c:pt idx="2">
                  <c:v>2700.81</c:v>
                </c:pt>
                <c:pt idx="3">
                  <c:v>1830.87</c:v>
                </c:pt>
                <c:pt idx="4">
                  <c:v>413.73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9-470A-8D82-F7F8D3CE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99776"/>
        <c:axId val="35379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F9-470A-8D82-F7F8D3CE7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99776"/>
        <c:axId val="353797816"/>
      </c:lineChart>
      <c:dateAx>
        <c:axId val="35379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797816"/>
        <c:crosses val="autoZero"/>
        <c:auto val="1"/>
        <c:lblOffset val="100"/>
        <c:baseTimeUnit val="years"/>
      </c:dateAx>
      <c:valAx>
        <c:axId val="35379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9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3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北塩原村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2775</v>
      </c>
      <c r="AM8" s="68"/>
      <c r="AN8" s="68"/>
      <c r="AO8" s="68"/>
      <c r="AP8" s="68"/>
      <c r="AQ8" s="68"/>
      <c r="AR8" s="68"/>
      <c r="AS8" s="68"/>
      <c r="AT8" s="67">
        <f>データ!T6</f>
        <v>234.08</v>
      </c>
      <c r="AU8" s="67"/>
      <c r="AV8" s="67"/>
      <c r="AW8" s="67"/>
      <c r="AX8" s="67"/>
      <c r="AY8" s="67"/>
      <c r="AZ8" s="67"/>
      <c r="BA8" s="67"/>
      <c r="BB8" s="67">
        <f>データ!U6</f>
        <v>11.85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9.6199999999999992</v>
      </c>
      <c r="Q10" s="67"/>
      <c r="R10" s="67"/>
      <c r="S10" s="67"/>
      <c r="T10" s="67"/>
      <c r="U10" s="67"/>
      <c r="V10" s="67"/>
      <c r="W10" s="67">
        <f>データ!Q6</f>
        <v>20.5</v>
      </c>
      <c r="X10" s="67"/>
      <c r="Y10" s="67"/>
      <c r="Z10" s="67"/>
      <c r="AA10" s="67"/>
      <c r="AB10" s="67"/>
      <c r="AC10" s="67"/>
      <c r="AD10" s="68">
        <f>データ!R6</f>
        <v>2646</v>
      </c>
      <c r="AE10" s="68"/>
      <c r="AF10" s="68"/>
      <c r="AG10" s="68"/>
      <c r="AH10" s="68"/>
      <c r="AI10" s="68"/>
      <c r="AJ10" s="68"/>
      <c r="AK10" s="2"/>
      <c r="AL10" s="68">
        <f>データ!V6</f>
        <v>264</v>
      </c>
      <c r="AM10" s="68"/>
      <c r="AN10" s="68"/>
      <c r="AO10" s="68"/>
      <c r="AP10" s="68"/>
      <c r="AQ10" s="68"/>
      <c r="AR10" s="68"/>
      <c r="AS10" s="68"/>
      <c r="AT10" s="67">
        <f>データ!W6</f>
        <v>0.32</v>
      </c>
      <c r="AU10" s="67"/>
      <c r="AV10" s="67"/>
      <c r="AW10" s="67"/>
      <c r="AX10" s="67"/>
      <c r="AY10" s="67"/>
      <c r="AZ10" s="67"/>
      <c r="BA10" s="67"/>
      <c r="BB10" s="67">
        <f>データ!X6</f>
        <v>825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3LKbMsSpmKhI7l4a8v1tZCa96+tD/bECAPeqZ6Tj14Jye+uiGOuBfd2Q4uC5JnPDmYYdPdIpioP9blZqD5T/Cw==" saltValue="VjUz1j344kvyoVaidRH3b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74021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北塩原村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9.6199999999999992</v>
      </c>
      <c r="Q6" s="34">
        <f t="shared" si="3"/>
        <v>20.5</v>
      </c>
      <c r="R6" s="34">
        <f t="shared" si="3"/>
        <v>2646</v>
      </c>
      <c r="S6" s="34">
        <f t="shared" si="3"/>
        <v>2775</v>
      </c>
      <c r="T6" s="34">
        <f t="shared" si="3"/>
        <v>234.08</v>
      </c>
      <c r="U6" s="34">
        <f t="shared" si="3"/>
        <v>11.85</v>
      </c>
      <c r="V6" s="34">
        <f t="shared" si="3"/>
        <v>264</v>
      </c>
      <c r="W6" s="34">
        <f t="shared" si="3"/>
        <v>0.32</v>
      </c>
      <c r="X6" s="34">
        <f t="shared" si="3"/>
        <v>825</v>
      </c>
      <c r="Y6" s="35">
        <f>IF(Y7="",NA(),Y7)</f>
        <v>82.45</v>
      </c>
      <c r="Z6" s="35">
        <f t="shared" ref="Z6:AH6" si="4">IF(Z7="",NA(),Z7)</f>
        <v>56.2</v>
      </c>
      <c r="AA6" s="35">
        <f t="shared" si="4"/>
        <v>40.33</v>
      </c>
      <c r="AB6" s="35">
        <f t="shared" si="4"/>
        <v>80.81</v>
      </c>
      <c r="AC6" s="35">
        <f t="shared" si="4"/>
        <v>94.96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2767.49</v>
      </c>
      <c r="BG6" s="35">
        <f t="shared" ref="BG6:BO6" si="7">IF(BG7="",NA(),BG7)</f>
        <v>3220.89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24.17</v>
      </c>
      <c r="BR6" s="35">
        <f t="shared" ref="BR6:BZ6" si="8">IF(BR7="",NA(),BR7)</f>
        <v>9.77</v>
      </c>
      <c r="BS6" s="35">
        <f t="shared" si="8"/>
        <v>5.94</v>
      </c>
      <c r="BT6" s="35">
        <f t="shared" si="8"/>
        <v>8.6</v>
      </c>
      <c r="BU6" s="35">
        <f t="shared" si="8"/>
        <v>38.619999999999997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636.15</v>
      </c>
      <c r="CC6" s="35">
        <f t="shared" ref="CC6:CK6" si="9">IF(CC7="",NA(),CC7)</f>
        <v>1557.93</v>
      </c>
      <c r="CD6" s="35">
        <f t="shared" si="9"/>
        <v>2700.81</v>
      </c>
      <c r="CE6" s="35">
        <f t="shared" si="9"/>
        <v>1830.87</v>
      </c>
      <c r="CF6" s="35">
        <f t="shared" si="9"/>
        <v>413.73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70.83</v>
      </c>
      <c r="CN6" s="35">
        <f t="shared" ref="CN6:CV6" si="10">IF(CN7="",NA(),CN7)</f>
        <v>68.650000000000006</v>
      </c>
      <c r="CO6" s="35">
        <f t="shared" si="10"/>
        <v>70.83</v>
      </c>
      <c r="CP6" s="35">
        <f t="shared" si="10"/>
        <v>90.08</v>
      </c>
      <c r="CQ6" s="35">
        <f t="shared" si="10"/>
        <v>86.9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91.98</v>
      </c>
      <c r="CY6" s="35">
        <f t="shared" ref="CY6:DG6" si="11">IF(CY7="",NA(),CY7)</f>
        <v>92.56</v>
      </c>
      <c r="CZ6" s="35">
        <f t="shared" si="11"/>
        <v>91.93</v>
      </c>
      <c r="DA6" s="35">
        <f t="shared" si="11"/>
        <v>92.51</v>
      </c>
      <c r="DB6" s="35">
        <f t="shared" si="11"/>
        <v>93.56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74021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9.6199999999999992</v>
      </c>
      <c r="Q7" s="38">
        <v>20.5</v>
      </c>
      <c r="R7" s="38">
        <v>2646</v>
      </c>
      <c r="S7" s="38">
        <v>2775</v>
      </c>
      <c r="T7" s="38">
        <v>234.08</v>
      </c>
      <c r="U7" s="38">
        <v>11.85</v>
      </c>
      <c r="V7" s="38">
        <v>264</v>
      </c>
      <c r="W7" s="38">
        <v>0.32</v>
      </c>
      <c r="X7" s="38">
        <v>825</v>
      </c>
      <c r="Y7" s="38">
        <v>82.45</v>
      </c>
      <c r="Z7" s="38">
        <v>56.2</v>
      </c>
      <c r="AA7" s="38">
        <v>40.33</v>
      </c>
      <c r="AB7" s="38">
        <v>80.81</v>
      </c>
      <c r="AC7" s="38">
        <v>94.96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2767.49</v>
      </c>
      <c r="BG7" s="38">
        <v>3220.89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24.17</v>
      </c>
      <c r="BR7" s="38">
        <v>9.77</v>
      </c>
      <c r="BS7" s="38">
        <v>5.94</v>
      </c>
      <c r="BT7" s="38">
        <v>8.6</v>
      </c>
      <c r="BU7" s="38">
        <v>38.619999999999997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636.15</v>
      </c>
      <c r="CC7" s="38">
        <v>1557.93</v>
      </c>
      <c r="CD7" s="38">
        <v>2700.81</v>
      </c>
      <c r="CE7" s="38">
        <v>1830.87</v>
      </c>
      <c r="CF7" s="38">
        <v>413.73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70.83</v>
      </c>
      <c r="CN7" s="38">
        <v>68.650000000000006</v>
      </c>
      <c r="CO7" s="38">
        <v>70.83</v>
      </c>
      <c r="CP7" s="38">
        <v>90.08</v>
      </c>
      <c r="CQ7" s="38">
        <v>86.9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91.98</v>
      </c>
      <c r="CY7" s="38">
        <v>92.56</v>
      </c>
      <c r="CZ7" s="38">
        <v>91.93</v>
      </c>
      <c r="DA7" s="38">
        <v>92.51</v>
      </c>
      <c r="DB7" s="38">
        <v>93.56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