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041\Desktop\【経営比較分析表】2018_074021_47_1718\"/>
    </mc:Choice>
  </mc:AlternateContent>
  <workbookProtection workbookAlgorithmName="SHA-512" workbookHashValue="X3NUrWYngXsFUFGeAanZO00puQTajjNpdEA0WisQEJMpGTvMOZvbE0CtNihvZ4h2J8yAn1bu9Ay0L0uccqbdWw==" workbookSaltValue="L7wl70d2b6FCnBa7S0VmT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<sst xmlns="http://schemas.openxmlformats.org/spreadsheetml/2006/main" count="228" uniqueCount="113">
  <si>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</si>
  <si>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</si>
  <si>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</si>
  <si>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</si>
  <si>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</si>
  <si>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</si>
  <si>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</si>
  <si>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</si>
  <si>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</si>
  <si>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</si>
  <si>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</si>
  <si>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</si>
  <si>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</si>
  <si>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</si>
  <si>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</si>
  <si>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</si>
  <si>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</si>
  <si>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</si>
  <si>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</si>
  <si>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</si>
  <si>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</si>
  <si>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</si>
  <si>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</si>
  <si>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</si>
  <si>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</si>
  <si>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</si>
  <si>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</si>
  <si>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</si>
  <si>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</si>
  <si>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</si>
  <si>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</si>
  <si>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</si>
  <si>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</si>
  <si>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</si>
  <si>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</si>
  <si>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</si>
  <si>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</si>
  <si>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</si>
  <si>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</si>
  <si>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</si>
  <si>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</si>
  <si>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</si>
  <si>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</si>
  <si>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</si>
  <si>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</si>
  <si>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</si>
  <si>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</si>
  <si>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</si>
  <si>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</si>
  <si>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</si>
  <si>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</si>
  <si>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</si>
  <si>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</si>
  <si>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</si>
  <si>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</si>
  <si>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</si>
  <si>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</si>
  <si>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</si>
  <si>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</si>
  <si>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</si>
  <si>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</si>
  <si>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</si>
  <si>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</si>
  <si>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</si>
  <si>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</si>
  <si>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</si>
  <si>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</si>
  <si>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</si>
  <si>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</si>
  <si>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</si>
  <si>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</si>
  <si>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</si>
  <si>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</si>
  <si>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</si>
  <si>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</si>
  <si>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</si>
  <si>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</si>
  <si>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</si>
  <si>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</si>
  <si>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</si>
  <si>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</si>
  <si>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</si>
  <si>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</si>
  <si>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</si>
  <si>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</si>
  <si>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</si>
  <si>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</si>
  <si>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</si>
  <si>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</si>
  <si>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</si>
  <si>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</si>
  <si>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</si>
  <si>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</si>
  <si>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</si>
  <si>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</si>
  <si>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</si>
  <si>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</si>
  <si>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</si>
  <si>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</si>
  <si>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</si>
  <si>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</si>
  <si>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</si>
  <si>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</si>
  <si>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</si>
  <si>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</si>
  <si>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</si>
  <si>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</si>
  <si>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</si>
  <si>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</si>
  <si>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</si>
  <si>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前年度と比較すると、修繕料での支出減の影響で経費回収率等のグラフに変動があった。また簡易配水事業は、規模が非常に小さいため、支出に対し料金収入のみで賄うことは難しい状況である。
施設利用率、水洗化率は前年度とほぼ同値。</t>
    <rPh sb="0" eb="3">
      <t>ゼンネンド</t>
    </rPh>
    <rPh sb="4" eb="6">
      <t>ヒカク</t>
    </rPh>
    <rPh sb="10" eb="12">
      <t>シュウゼン</t>
    </rPh>
    <rPh sb="12" eb="13">
      <t>リョウ</t>
    </rPh>
    <rPh sb="15" eb="17">
      <t>シシュツ</t>
    </rPh>
    <rPh sb="17" eb="18">
      <t>ゲン</t>
    </rPh>
    <rPh sb="19" eb="21">
      <t>エイキョウ</t>
    </rPh>
    <rPh sb="22" eb="24">
      <t>ケイヒ</t>
    </rPh>
    <rPh sb="24" eb="26">
      <t>カイシュウ</t>
    </rPh>
    <rPh sb="26" eb="27">
      <t>リツ</t>
    </rPh>
    <rPh sb="27" eb="28">
      <t>トウ</t>
    </rPh>
    <rPh sb="33" eb="35">
      <t>ヘンドウ</t>
    </rPh>
    <rPh sb="42" eb="44">
      <t>カンイ</t>
    </rPh>
    <rPh sb="44" eb="46">
      <t>ハイスイ</t>
    </rPh>
    <rPh sb="46" eb="48">
      <t>ジギョウ</t>
    </rPh>
    <rPh sb="50" eb="52">
      <t>キボ</t>
    </rPh>
    <rPh sb="53" eb="55">
      <t>ヒジョウ</t>
    </rPh>
    <rPh sb="56" eb="57">
      <t>チイ</t>
    </rPh>
    <rPh sb="62" eb="64">
      <t>シシュツ</t>
    </rPh>
    <rPh sb="65" eb="66">
      <t>タイ</t>
    </rPh>
    <rPh sb="67" eb="69">
      <t>リョウキン</t>
    </rPh>
    <rPh sb="69" eb="71">
      <t>シュウニュウ</t>
    </rPh>
    <rPh sb="74" eb="75">
      <t>マカナ</t>
    </rPh>
    <rPh sb="79" eb="80">
      <t>ムズカ</t>
    </rPh>
    <rPh sb="82" eb="84">
      <t>ジョウキョウ</t>
    </rPh>
    <rPh sb="89" eb="91">
      <t>シセツ</t>
    </rPh>
    <rPh sb="91" eb="93">
      <t>リヨウ</t>
    </rPh>
    <rPh sb="93" eb="94">
      <t>リツ</t>
    </rPh>
    <rPh sb="95" eb="98">
      <t>スイセンカ</t>
    </rPh>
    <rPh sb="98" eb="99">
      <t>リツ</t>
    </rPh>
    <rPh sb="100" eb="103">
      <t>ゼンネンド</t>
    </rPh>
    <rPh sb="106" eb="108">
      <t>ドウチ</t>
    </rPh>
    <phoneticPr fontId="4"/>
  </si>
  <si>
    <t>老朽化が進んでいるため、優先順位をつけながら計画的に修繕をする必要があると考えられる。</t>
    <rPh sb="0" eb="3">
      <t>ロウキュウカ</t>
    </rPh>
    <rPh sb="4" eb="5">
      <t>スス</t>
    </rPh>
    <rPh sb="12" eb="14">
      <t>ユウセン</t>
    </rPh>
    <rPh sb="14" eb="16">
      <t>ジュンイ</t>
    </rPh>
    <rPh sb="22" eb="25">
      <t>ケイカクテキ</t>
    </rPh>
    <rPh sb="26" eb="28">
      <t>シュウゼン</t>
    </rPh>
    <rPh sb="31" eb="33">
      <t>ヒツヨウ</t>
    </rPh>
    <rPh sb="37" eb="38">
      <t>カンガ</t>
    </rPh>
    <phoneticPr fontId="4"/>
  </si>
  <si>
    <t>簡易排水施設事業の財源は、料金収入と一般会計繰入金となっているが、そのほとんどが繰入金である。これは事業規模がとても小さいため、料金収入だけでは施設を維持できないことが原因である。事業の見直し、料金改定等を考えている。</t>
    <rPh sb="0" eb="2">
      <t>カンイ</t>
    </rPh>
    <rPh sb="2" eb="4">
      <t>ハイスイ</t>
    </rPh>
    <rPh sb="4" eb="6">
      <t>シセツ</t>
    </rPh>
    <rPh sb="6" eb="8">
      <t>ジギョウ</t>
    </rPh>
    <rPh sb="9" eb="11">
      <t>ザイゲン</t>
    </rPh>
    <rPh sb="13" eb="15">
      <t>リョウキン</t>
    </rPh>
    <rPh sb="15" eb="17">
      <t>シュウニュウ</t>
    </rPh>
    <rPh sb="18" eb="20">
      <t>イッパン</t>
    </rPh>
    <rPh sb="20" eb="22">
      <t>カイケイ</t>
    </rPh>
    <rPh sb="22" eb="24">
      <t>クリイレ</t>
    </rPh>
    <rPh sb="24" eb="25">
      <t>キン</t>
    </rPh>
    <rPh sb="40" eb="42">
      <t>クリイレ</t>
    </rPh>
    <rPh sb="42" eb="43">
      <t>キン</t>
    </rPh>
    <rPh sb="50" eb="52">
      <t>ジギョウ</t>
    </rPh>
    <rPh sb="52" eb="54">
      <t>キボ</t>
    </rPh>
    <rPh sb="58" eb="59">
      <t>チイ</t>
    </rPh>
    <rPh sb="64" eb="66">
      <t>リョウキン</t>
    </rPh>
    <rPh sb="66" eb="68">
      <t>シュウニュウ</t>
    </rPh>
    <rPh sb="72" eb="74">
      <t>シセツ</t>
    </rPh>
    <rPh sb="75" eb="77">
      <t>イジ</t>
    </rPh>
    <rPh sb="84" eb="86">
      <t>ゲンイン</t>
    </rPh>
    <rPh sb="90" eb="92">
      <t>ジギョウ</t>
    </rPh>
    <rPh sb="93" eb="95">
      <t>ミナオ</t>
    </rPh>
    <rPh sb="97" eb="99">
      <t>リョウキン</t>
    </rPh>
    <rPh sb="99" eb="101">
      <t>カイテイ</t>
    </rPh>
    <rPh sb="101" eb="102">
      <t>トウ</t>
    </rPh>
    <rPh sb="103" eb="1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</si>
</sst>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62-4E3E-968E-16223D9AE15C}"/>
            </c:ext>
          </c:extLst>
        </c:ser>
        <c:dLbls>
          <c:showLegendKey val="0"/>
          <c:showVal val="0"/>
          <c:showCatName val="0"/>
          <c:showSerName val="0"/>
          <c:showPercent val="0"/>
          <c:showBubbleSize val="0"/>
        </c:dLbls>
        <c:gapWidth val="150"/>
        <c:axId val="360522176"/>
        <c:axId val="3605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762-4E3E-968E-16223D9AE15C}"/>
            </c:ext>
          </c:extLst>
        </c:ser>
        <c:dLbls>
          <c:showLegendKey val="0"/>
          <c:showVal val="0"/>
          <c:showCatName val="0"/>
          <c:showSerName val="0"/>
          <c:showPercent val="0"/>
          <c:showBubbleSize val="0"/>
        </c:dLbls>
        <c:marker val="1"/>
        <c:smooth val="0"/>
        <c:axId val="360522176"/>
        <c:axId val="360515904"/>
      </c:lineChart>
      <c:dateAx>
        <c:axId val="360522176"/>
        <c:scaling>
          <c:orientation val="minMax"/>
        </c:scaling>
        <c:delete val="1"/>
        <c:axPos val="b"/>
        <c:numFmt formatCode="ge" sourceLinked="1"/>
        <c:majorTickMark val="none"/>
        <c:minorTickMark val="none"/>
        <c:tickLblPos val="none"/>
        <c:crossAx val="360515904"/>
        <c:crosses val="autoZero"/>
        <c:auto val="1"/>
        <c:lblOffset val="100"/>
        <c:baseTimeUnit val="years"/>
      </c:dateAx>
      <c:valAx>
        <c:axId val="360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c:v>
                </c:pt>
                <c:pt idx="1">
                  <c:v>22.5</c:v>
                </c:pt>
                <c:pt idx="2">
                  <c:v>20</c:v>
                </c:pt>
                <c:pt idx="3">
                  <c:v>20</c:v>
                </c:pt>
                <c:pt idx="4">
                  <c:v>17.5</c:v>
                </c:pt>
              </c:numCache>
            </c:numRef>
          </c:val>
          <c:extLst xmlns:c16r2="http://schemas.microsoft.com/office/drawing/2015/06/chart">
            <c:ext xmlns:c16="http://schemas.microsoft.com/office/drawing/2014/chart" uri="{C3380CC4-5D6E-409C-BE32-E72D297353CC}">
              <c16:uniqueId val="{00000000-054D-4D98-B5AB-A225FD3BA53B}"/>
            </c:ext>
          </c:extLst>
        </c:ser>
        <c:dLbls>
          <c:showLegendKey val="0"/>
          <c:showVal val="0"/>
          <c:showCatName val="0"/>
          <c:showSerName val="0"/>
          <c:showPercent val="0"/>
          <c:showBubbleSize val="0"/>
        </c:dLbls>
        <c:gapWidth val="150"/>
        <c:axId val="360521000"/>
        <c:axId val="36051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054D-4D98-B5AB-A225FD3BA53B}"/>
            </c:ext>
          </c:extLst>
        </c:ser>
        <c:dLbls>
          <c:showLegendKey val="0"/>
          <c:showVal val="0"/>
          <c:showCatName val="0"/>
          <c:showSerName val="0"/>
          <c:showPercent val="0"/>
          <c:showBubbleSize val="0"/>
        </c:dLbls>
        <c:marker val="1"/>
        <c:smooth val="0"/>
        <c:axId val="360521000"/>
        <c:axId val="360514728"/>
      </c:lineChart>
      <c:dateAx>
        <c:axId val="360521000"/>
        <c:scaling>
          <c:orientation val="minMax"/>
        </c:scaling>
        <c:delete val="1"/>
        <c:axPos val="b"/>
        <c:numFmt formatCode="ge" sourceLinked="1"/>
        <c:majorTickMark val="none"/>
        <c:minorTickMark val="none"/>
        <c:tickLblPos val="none"/>
        <c:crossAx val="360514728"/>
        <c:crosses val="autoZero"/>
        <c:auto val="1"/>
        <c:lblOffset val="100"/>
        <c:baseTimeUnit val="years"/>
      </c:dateAx>
      <c:valAx>
        <c:axId val="36051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90.91</c:v>
                </c:pt>
                <c:pt idx="1">
                  <c:v>94.44</c:v>
                </c:pt>
                <c:pt idx="2">
                  <c:v>93.94</c:v>
                </c:pt>
                <c:pt idx="3">
                  <c:v>88</c:v>
                </c:pt>
                <c:pt idx="4">
                  <c:v>87.5</c:v>
                </c:pt>
              </c:numCache>
            </c:numRef>
          </c:val>
          <c:extLst xmlns:c16r2="http://schemas.microsoft.com/office/drawing/2015/06/chart">
            <c:ext xmlns:c16="http://schemas.microsoft.com/office/drawing/2014/chart" uri="{C3380CC4-5D6E-409C-BE32-E72D297353CC}">
              <c16:uniqueId val="{00000000-84FA-421D-AB20-366732B9736C}"/>
            </c:ext>
          </c:extLst>
        </c:ser>
        <c:dLbls>
          <c:showLegendKey val="0"/>
          <c:showVal val="0"/>
          <c:showCatName val="0"/>
          <c:showSerName val="0"/>
          <c:showPercent val="0"/>
          <c:showBubbleSize val="0"/>
        </c:dLbls>
        <c:gapWidth val="150"/>
        <c:axId val="361564640"/>
        <c:axId val="36156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84FA-421D-AB20-366732B9736C}"/>
            </c:ext>
          </c:extLst>
        </c:ser>
        <c:dLbls>
          <c:showLegendKey val="0"/>
          <c:showVal val="0"/>
          <c:showCatName val="0"/>
          <c:showSerName val="0"/>
          <c:showPercent val="0"/>
          <c:showBubbleSize val="0"/>
        </c:dLbls>
        <c:marker val="1"/>
        <c:smooth val="0"/>
        <c:axId val="361564640"/>
        <c:axId val="361563856"/>
      </c:lineChart>
      <c:dateAx>
        <c:axId val="361564640"/>
        <c:scaling>
          <c:orientation val="minMax"/>
        </c:scaling>
        <c:delete val="1"/>
        <c:axPos val="b"/>
        <c:numFmt formatCode="ge" sourceLinked="1"/>
        <c:majorTickMark val="none"/>
        <c:minorTickMark val="none"/>
        <c:tickLblPos val="none"/>
        <c:crossAx val="361563856"/>
        <c:crosses val="autoZero"/>
        <c:auto val="1"/>
        <c:lblOffset val="100"/>
        <c:baseTimeUnit val="years"/>
      </c:dateAx>
      <c:valAx>
        <c:axId val="36156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100.11</c:v>
                </c:pt>
                <c:pt idx="1">
                  <c:v>100.06</c:v>
                </c:pt>
                <c:pt idx="2">
                  <c:v>99.9</c:v>
                </c:pt>
                <c:pt idx="3">
                  <c:v>100.83</c:v>
                </c:pt>
                <c:pt idx="4">
                  <c:v>99.14</c:v>
                </c:pt>
              </c:numCache>
            </c:numRef>
          </c:val>
          <c:extLst xmlns:c16r2="http://schemas.microsoft.com/office/drawing/2015/06/chart">
            <c:ext xmlns:c16="http://schemas.microsoft.com/office/drawing/2014/chart" uri="{C3380CC4-5D6E-409C-BE32-E72D297353CC}">
              <c16:uniqueId val="{00000000-13E9-467B-8D79-B3D0AD438FFB}"/>
            </c:ext>
          </c:extLst>
        </c:ser>
        <c:dLbls>
          <c:showLegendKey val="0"/>
          <c:showVal val="0"/>
          <c:showCatName val="0"/>
          <c:showSerName val="0"/>
          <c:showPercent val="0"/>
          <c:showBubbleSize val="0"/>
        </c:dLbls>
        <c:gapWidth val="150"/>
        <c:axId val="360521392"/>
        <c:axId val="36051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E9-467B-8D79-B3D0AD438FFB}"/>
            </c:ext>
          </c:extLst>
        </c:ser>
        <c:dLbls>
          <c:showLegendKey val="0"/>
          <c:showVal val="0"/>
          <c:showCatName val="0"/>
          <c:showSerName val="0"/>
          <c:showPercent val="0"/>
          <c:showBubbleSize val="0"/>
        </c:dLbls>
        <c:marker val="1"/>
        <c:smooth val="0"/>
        <c:axId val="360521392"/>
        <c:axId val="360519432"/>
      </c:lineChart>
      <c:dateAx>
        <c:axId val="360521392"/>
        <c:scaling>
          <c:orientation val="minMax"/>
        </c:scaling>
        <c:delete val="1"/>
        <c:axPos val="b"/>
        <c:numFmt formatCode="ge" sourceLinked="1"/>
        <c:majorTickMark val="none"/>
        <c:minorTickMark val="none"/>
        <c:tickLblPos val="none"/>
        <c:crossAx val="360519432"/>
        <c:crosses val="autoZero"/>
        <c:auto val="1"/>
        <c:lblOffset val="100"/>
        <c:baseTimeUnit val="years"/>
      </c:dateAx>
      <c:valAx>
        <c:axId val="3605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BE-4370-B4FC-29A778E8A968}"/>
            </c:ext>
          </c:extLst>
        </c:ser>
        <c:dLbls>
          <c:showLegendKey val="0"/>
          <c:showVal val="0"/>
          <c:showCatName val="0"/>
          <c:showSerName val="0"/>
          <c:showPercent val="0"/>
          <c:showBubbleSize val="0"/>
        </c:dLbls>
        <c:gapWidth val="150"/>
        <c:axId val="360517080"/>
        <c:axId val="36052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BE-4370-B4FC-29A778E8A968}"/>
            </c:ext>
          </c:extLst>
        </c:ser>
        <c:dLbls>
          <c:showLegendKey val="0"/>
          <c:showVal val="0"/>
          <c:showCatName val="0"/>
          <c:showSerName val="0"/>
          <c:showPercent val="0"/>
          <c:showBubbleSize val="0"/>
        </c:dLbls>
        <c:marker val="1"/>
        <c:smooth val="0"/>
        <c:axId val="360517080"/>
        <c:axId val="360521784"/>
      </c:lineChart>
      <c:dateAx>
        <c:axId val="360517080"/>
        <c:scaling>
          <c:orientation val="minMax"/>
        </c:scaling>
        <c:delete val="1"/>
        <c:axPos val="b"/>
        <c:numFmt formatCode="ge" sourceLinked="1"/>
        <c:majorTickMark val="none"/>
        <c:minorTickMark val="none"/>
        <c:tickLblPos val="none"/>
        <c:crossAx val="360521784"/>
        <c:crosses val="autoZero"/>
        <c:auto val="1"/>
        <c:lblOffset val="100"/>
        <c:baseTimeUnit val="years"/>
      </c:dateAx>
      <c:valAx>
        <c:axId val="3605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23-4A44-8FA3-E1AAD5BA315C}"/>
            </c:ext>
          </c:extLst>
        </c:ser>
        <c:dLbls>
          <c:showLegendKey val="0"/>
          <c:showVal val="0"/>
          <c:showCatName val="0"/>
          <c:showSerName val="0"/>
          <c:showPercent val="0"/>
          <c:showBubbleSize val="0"/>
        </c:dLbls>
        <c:gapWidth val="150"/>
        <c:axId val="360517864"/>
        <c:axId val="3605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23-4A44-8FA3-E1AAD5BA315C}"/>
            </c:ext>
          </c:extLst>
        </c:ser>
        <c:dLbls>
          <c:showLegendKey val="0"/>
          <c:showVal val="0"/>
          <c:showCatName val="0"/>
          <c:showSerName val="0"/>
          <c:showPercent val="0"/>
          <c:showBubbleSize val="0"/>
        </c:dLbls>
        <c:marker val="1"/>
        <c:smooth val="0"/>
        <c:axId val="360517864"/>
        <c:axId val="360517472"/>
      </c:lineChart>
      <c:dateAx>
        <c:axId val="360517864"/>
        <c:scaling>
          <c:orientation val="minMax"/>
        </c:scaling>
        <c:delete val="1"/>
        <c:axPos val="b"/>
        <c:numFmt formatCode="ge" sourceLinked="1"/>
        <c:majorTickMark val="none"/>
        <c:minorTickMark val="none"/>
        <c:tickLblPos val="none"/>
        <c:crossAx val="360517472"/>
        <c:crosses val="autoZero"/>
        <c:auto val="1"/>
        <c:lblOffset val="100"/>
        <c:baseTimeUnit val="years"/>
      </c:dateAx>
      <c:valAx>
        <c:axId val="3605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F-416F-9B4C-7AAA060F8B32}"/>
            </c:ext>
          </c:extLst>
        </c:ser>
        <c:dLbls>
          <c:showLegendKey val="0"/>
          <c:showVal val="0"/>
          <c:showCatName val="0"/>
          <c:showSerName val="0"/>
          <c:showPercent val="0"/>
          <c:showBubbleSize val="0"/>
        </c:dLbls>
        <c:gapWidth val="150"/>
        <c:axId val="361062552"/>
        <c:axId val="3610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F-416F-9B4C-7AAA060F8B32}"/>
            </c:ext>
          </c:extLst>
        </c:ser>
        <c:dLbls>
          <c:showLegendKey val="0"/>
          <c:showVal val="0"/>
          <c:showCatName val="0"/>
          <c:showSerName val="0"/>
          <c:showPercent val="0"/>
          <c:showBubbleSize val="0"/>
        </c:dLbls>
        <c:marker val="1"/>
        <c:smooth val="0"/>
        <c:axId val="361062552"/>
        <c:axId val="361062944"/>
      </c:lineChart>
      <c:dateAx>
        <c:axId val="361062552"/>
        <c:scaling>
          <c:orientation val="minMax"/>
        </c:scaling>
        <c:delete val="1"/>
        <c:axPos val="b"/>
        <c:numFmt formatCode="ge" sourceLinked="1"/>
        <c:majorTickMark val="none"/>
        <c:minorTickMark val="none"/>
        <c:tickLblPos val="none"/>
        <c:crossAx val="361062944"/>
        <c:crosses val="autoZero"/>
        <c:auto val="1"/>
        <c:lblOffset val="100"/>
        <c:baseTimeUnit val="years"/>
      </c:dateAx>
      <c:valAx>
        <c:axId val="3610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DF-4604-85B4-269A096B3F9D}"/>
            </c:ext>
          </c:extLst>
        </c:ser>
        <c:dLbls>
          <c:showLegendKey val="0"/>
          <c:showVal val="0"/>
          <c:showCatName val="0"/>
          <c:showSerName val="0"/>
          <c:showPercent val="0"/>
          <c:showBubbleSize val="0"/>
        </c:dLbls>
        <c:gapWidth val="150"/>
        <c:axId val="361067256"/>
        <c:axId val="3610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DF-4604-85B4-269A096B3F9D}"/>
            </c:ext>
          </c:extLst>
        </c:ser>
        <c:dLbls>
          <c:showLegendKey val="0"/>
          <c:showVal val="0"/>
          <c:showCatName val="0"/>
          <c:showSerName val="0"/>
          <c:showPercent val="0"/>
          <c:showBubbleSize val="0"/>
        </c:dLbls>
        <c:marker val="1"/>
        <c:smooth val="0"/>
        <c:axId val="361067256"/>
        <c:axId val="361063336"/>
      </c:lineChart>
      <c:dateAx>
        <c:axId val="361067256"/>
        <c:scaling>
          <c:orientation val="minMax"/>
        </c:scaling>
        <c:delete val="1"/>
        <c:axPos val="b"/>
        <c:numFmt formatCode="ge" sourceLinked="1"/>
        <c:majorTickMark val="none"/>
        <c:minorTickMark val="none"/>
        <c:tickLblPos val="none"/>
        <c:crossAx val="361063336"/>
        <c:crosses val="autoZero"/>
        <c:auto val="1"/>
        <c:lblOffset val="100"/>
        <c:baseTimeUnit val="years"/>
      </c:dateAx>
      <c:valAx>
        <c:axId val="3610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DA-4670-A852-94347924269D}"/>
            </c:ext>
          </c:extLst>
        </c:ser>
        <c:dLbls>
          <c:showLegendKey val="0"/>
          <c:showVal val="0"/>
          <c:showCatName val="0"/>
          <c:showSerName val="0"/>
          <c:showPercent val="0"/>
          <c:showBubbleSize val="0"/>
        </c:dLbls>
        <c:gapWidth val="150"/>
        <c:axId val="361067648"/>
        <c:axId val="3610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1CDA-4670-A852-94347924269D}"/>
            </c:ext>
          </c:extLst>
        </c:ser>
        <c:dLbls>
          <c:showLegendKey val="0"/>
          <c:showVal val="0"/>
          <c:showCatName val="0"/>
          <c:showSerName val="0"/>
          <c:showPercent val="0"/>
          <c:showBubbleSize val="0"/>
        </c:dLbls>
        <c:marker val="1"/>
        <c:smooth val="0"/>
        <c:axId val="361067648"/>
        <c:axId val="361060200"/>
      </c:lineChart>
      <c:dateAx>
        <c:axId val="361067648"/>
        <c:scaling>
          <c:orientation val="minMax"/>
        </c:scaling>
        <c:delete val="1"/>
        <c:axPos val="b"/>
        <c:numFmt formatCode="ge" sourceLinked="1"/>
        <c:majorTickMark val="none"/>
        <c:minorTickMark val="none"/>
        <c:tickLblPos val="none"/>
        <c:crossAx val="361060200"/>
        <c:crosses val="autoZero"/>
        <c:auto val="1"/>
        <c:lblOffset val="100"/>
        <c:baseTimeUnit val="years"/>
      </c:dateAx>
      <c:valAx>
        <c:axId val="3610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18.8</c:v>
                </c:pt>
                <c:pt idx="1">
                  <c:v>12.16</c:v>
                </c:pt>
                <c:pt idx="2">
                  <c:v>10.77</c:v>
                </c:pt>
                <c:pt idx="3">
                  <c:v>13.15</c:v>
                </c:pt>
                <c:pt idx="4">
                  <c:v>21.6</c:v>
                </c:pt>
              </c:numCache>
            </c:numRef>
          </c:val>
          <c:extLst xmlns:c16r2="http://schemas.microsoft.com/office/drawing/2015/06/chart">
            <c:ext xmlns:c16="http://schemas.microsoft.com/office/drawing/2014/chart" uri="{C3380CC4-5D6E-409C-BE32-E72D297353CC}">
              <c16:uniqueId val="{00000000-CF73-4DE4-B478-87416F19B1B5}"/>
            </c:ext>
          </c:extLst>
        </c:ser>
        <c:dLbls>
          <c:showLegendKey val="0"/>
          <c:showVal val="0"/>
          <c:showCatName val="0"/>
          <c:showSerName val="0"/>
          <c:showPercent val="0"/>
          <c:showBubbleSize val="0"/>
        </c:dLbls>
        <c:gapWidth val="150"/>
        <c:axId val="361060984"/>
        <c:axId val="36106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CF73-4DE4-B478-87416F19B1B5}"/>
            </c:ext>
          </c:extLst>
        </c:ser>
        <c:dLbls>
          <c:showLegendKey val="0"/>
          <c:showVal val="0"/>
          <c:showCatName val="0"/>
          <c:showSerName val="0"/>
          <c:showPercent val="0"/>
          <c:showBubbleSize val="0"/>
        </c:dLbls>
        <c:marker val="1"/>
        <c:smooth val="0"/>
        <c:axId val="361060984"/>
        <c:axId val="361062160"/>
      </c:lineChart>
      <c:dateAx>
        <c:axId val="361060984"/>
        <c:scaling>
          <c:orientation val="minMax"/>
        </c:scaling>
        <c:delete val="1"/>
        <c:axPos val="b"/>
        <c:numFmt formatCode="ge" sourceLinked="1"/>
        <c:majorTickMark val="none"/>
        <c:minorTickMark val="none"/>
        <c:tickLblPos val="none"/>
        <c:crossAx val="361062160"/>
        <c:crosses val="autoZero"/>
        <c:auto val="1"/>
        <c:lblOffset val="100"/>
        <c:baseTimeUnit val="years"/>
      </c:dateAx>
      <c:valAx>
        <c:axId val="36106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989.97</c:v>
                </c:pt>
                <c:pt idx="1">
                  <c:v>1477.77</c:v>
                </c:pt>
                <c:pt idx="2">
                  <c:v>1448.49</c:v>
                </c:pt>
                <c:pt idx="3">
                  <c:v>1145.3800000000001</c:v>
                </c:pt>
                <c:pt idx="4">
                  <c:v>762.2</c:v>
                </c:pt>
              </c:numCache>
            </c:numRef>
          </c:val>
          <c:extLst xmlns:c16r2="http://schemas.microsoft.com/office/drawing/2015/06/chart">
            <c:ext xmlns:c16="http://schemas.microsoft.com/office/drawing/2014/chart" uri="{C3380CC4-5D6E-409C-BE32-E72D297353CC}">
              <c16:uniqueId val="{00000000-2090-4111-9188-0C4151E99DFE}"/>
            </c:ext>
          </c:extLst>
        </c:ser>
        <c:dLbls>
          <c:showLegendKey val="0"/>
          <c:showVal val="0"/>
          <c:showCatName val="0"/>
          <c:showSerName val="0"/>
          <c:showPercent val="0"/>
          <c:showBubbleSize val="0"/>
        </c:dLbls>
        <c:gapWidth val="150"/>
        <c:axId val="361061376"/>
        <c:axId val="3610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2090-4111-9188-0C4151E99DFE}"/>
            </c:ext>
          </c:extLst>
        </c:ser>
        <c:dLbls>
          <c:showLegendKey val="0"/>
          <c:showVal val="0"/>
          <c:showCatName val="0"/>
          <c:showSerName val="0"/>
          <c:showPercent val="0"/>
          <c:showBubbleSize val="0"/>
        </c:dLbls>
        <c:marker val="1"/>
        <c:smooth val="0"/>
        <c:axId val="361061376"/>
        <c:axId val="361066080"/>
      </c:lineChart>
      <c:dateAx>
        <c:axId val="361061376"/>
        <c:scaling>
          <c:orientation val="minMax"/>
        </c:scaling>
        <c:delete val="1"/>
        <c:axPos val="b"/>
        <c:numFmt formatCode="ge" sourceLinked="1"/>
        <c:majorTickMark val="none"/>
        <c:minorTickMark val="none"/>
        <c:tickLblPos val="none"/>
        <c:crossAx val="361066080"/>
        <c:crosses val="autoZero"/>
        <c:auto val="1"/>
        <c:lblOffset val="100"/>
        <c:baseTimeUnit val="years"/>
      </c:dateAx>
      <c:valAx>
        <c:axId val="3610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北塩原村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2775</v>
      </c>
      <c r="AM8" s="68"/>
      <c r="AN8" s="68"/>
      <c r="AO8" s="68"/>
      <c r="AP8" s="68"/>
      <c r="AQ8" s="68"/>
      <c r="AR8" s="68"/>
      <c r="AS8" s="68"/>
      <c r="AT8" s="67">
        <f>データ!T6</f>
        <v>234.08</v>
      </c>
      <c r="AU8" s="67"/>
      <c r="AV8" s="67"/>
      <c r="AW8" s="67"/>
      <c r="AX8" s="67"/>
      <c r="AY8" s="67"/>
      <c r="AZ8" s="67"/>
      <c r="BA8" s="67"/>
      <c r="BB8" s="67">
        <f>データ!U6</f>
        <v>11.85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0.87</v>
      </c>
      <c r="Q10" s="67"/>
      <c r="R10" s="67"/>
      <c r="S10" s="67"/>
      <c r="T10" s="67"/>
      <c r="U10" s="67"/>
      <c r="V10" s="67"/>
      <c r="W10" s="67">
        <f>データ!Q6</f>
        <v>109.78</v>
      </c>
      <c r="X10" s="67"/>
      <c r="Y10" s="67"/>
      <c r="Z10" s="67"/>
      <c r="AA10" s="67"/>
      <c r="AB10" s="67"/>
      <c r="AC10" s="67"/>
      <c r="AD10" s="68">
        <f>データ!R6</f>
        <v>2646</v>
      </c>
      <c r="AE10" s="68"/>
      <c r="AF10" s="68"/>
      <c r="AG10" s="68"/>
      <c r="AH10" s="68"/>
      <c r="AI10" s="68"/>
      <c r="AJ10" s="68"/>
      <c r="AK10" s="2"/>
      <c r="AL10" s="68">
        <f>データ!V6</f>
        <v>24</v>
      </c>
      <c r="AM10" s="68"/>
      <c r="AN10" s="68"/>
      <c r="AO10" s="68"/>
      <c r="AP10" s="68"/>
      <c r="AQ10" s="68"/>
      <c r="AR10" s="68"/>
      <c r="AS10" s="68"/>
      <c r="AT10" s="67">
        <f>データ!W6</f>
        <v>0.08</v>
      </c>
      <c r="AU10" s="67"/>
      <c r="AV10" s="67"/>
      <c r="AW10" s="67"/>
      <c r="AX10" s="67"/>
      <c r="AY10" s="67"/>
      <c r="AZ10" s="67"/>
      <c r="BA10" s="67"/>
      <c r="BB10" s="67">
        <f>データ!X6</f>
        <v>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44</v>
      </c>
      <c r="O86" s="26" t="str">
        <f>データ!EO6</f>
        <v>【0.00】</v>
      </c>
    </row>
  </sheetData>
  <sheetProtection algorithmName="SHA-512" hashValue="xa0gTSxLKuwGsqgLsmrhCkHi5Mqy121F7WgP66x5624an9vpTzQrLJNtBma6Kvx19iUcJ52AttdpNzB56AZOKQ==" saltValue="jH2kPJVivNy0ylkuPWc3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74021</v>
      </c>
      <c r="D6" s="33">
        <f t="shared" si="3"/>
        <v>47</v>
      </c>
      <c r="E6" s="33">
        <f t="shared" si="3"/>
        <v>17</v>
      </c>
      <c r="F6" s="33">
        <f t="shared" si="3"/>
        <v>8</v>
      </c>
      <c r="G6" s="33">
        <f t="shared" si="3"/>
        <v>0</v>
      </c>
      <c r="H6" s="33" t="str">
        <f t="shared" si="3"/>
        <v>福島県　北塩原村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0.87</v>
      </c>
      <c r="Q6" s="34">
        <f t="shared" si="3"/>
        <v>109.78</v>
      </c>
      <c r="R6" s="34">
        <f t="shared" si="3"/>
        <v>2646</v>
      </c>
      <c r="S6" s="34">
        <f t="shared" si="3"/>
        <v>2775</v>
      </c>
      <c r="T6" s="34">
        <f t="shared" si="3"/>
        <v>234.08</v>
      </c>
      <c r="U6" s="34">
        <f t="shared" si="3"/>
        <v>11.85</v>
      </c>
      <c r="V6" s="34">
        <f t="shared" si="3"/>
        <v>24</v>
      </c>
      <c r="W6" s="34">
        <f t="shared" si="3"/>
        <v>0.08</v>
      </c>
      <c r="X6" s="34">
        <f t="shared" si="3"/>
        <v>300</v>
      </c>
      <c r="Y6" s="35">
        <f>IF(Y7="",NA(),Y7)</f>
        <v>100.11</v>
      </c>
      <c r="Z6" s="35">
        <f t="shared" ref="Z6:AH6" si="4">IF(Z7="",NA(),Z7)</f>
        <v>100.06</v>
      </c>
      <c r="AA6" s="35">
        <f t="shared" si="4"/>
        <v>99.9</v>
      </c>
      <c r="AB6" s="35">
        <f t="shared" si="4"/>
        <v>100.83</v>
      </c>
      <c r="AC6" s="35">
        <f t="shared" si="4"/>
        <v>99.14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18.8</v>
      </c>
      <c r="BR6" s="35">
        <f t="shared" ref="BR6:BZ6" si="8">IF(BR7="",NA(),BR7)</f>
        <v>12.16</v>
      </c>
      <c r="BS6" s="35">
        <f t="shared" si="8"/>
        <v>10.77</v>
      </c>
      <c r="BT6" s="35">
        <f t="shared" si="8"/>
        <v>13.15</v>
      </c>
      <c r="BU6" s="35">
        <f t="shared" si="8"/>
        <v>21.6</v>
      </c>
      <c r="BV6" s="35">
        <f t="shared" si="8"/>
        <v>39.99</v>
      </c>
      <c r="BW6" s="35">
        <f t="shared" si="8"/>
        <v>35.83</v>
      </c>
      <c r="BX6" s="35">
        <f t="shared" si="8"/>
        <v>37.06</v>
      </c>
      <c r="BY6" s="35">
        <f t="shared" si="8"/>
        <v>41.35</v>
      </c>
      <c r="BZ6" s="35">
        <f t="shared" si="8"/>
        <v>39.07</v>
      </c>
      <c r="CA6" s="34" t="str">
        <f>IF(CA7="","",IF(CA7="-","【-】","【"&amp;SUBSTITUTE(TEXT(CA7,"#,##0.00"),"-","△")&amp;"】"))</f>
        <v>【39.07】</v>
      </c>
      <c r="CB6" s="35">
        <f>IF(CB7="",NA(),CB7)</f>
        <v>989.97</v>
      </c>
      <c r="CC6" s="35">
        <f t="shared" ref="CC6:CK6" si="9">IF(CC7="",NA(),CC7)</f>
        <v>1477.77</v>
      </c>
      <c r="CD6" s="35">
        <f t="shared" si="9"/>
        <v>1448.49</v>
      </c>
      <c r="CE6" s="35">
        <f t="shared" si="9"/>
        <v>1145.3800000000001</v>
      </c>
      <c r="CF6" s="35">
        <f t="shared" si="9"/>
        <v>762.2</v>
      </c>
      <c r="CG6" s="35">
        <f t="shared" si="9"/>
        <v>477.5</v>
      </c>
      <c r="CH6" s="35">
        <f t="shared" si="9"/>
        <v>528.37</v>
      </c>
      <c r="CI6" s="35">
        <f t="shared" si="9"/>
        <v>514.20000000000005</v>
      </c>
      <c r="CJ6" s="35">
        <f t="shared" si="9"/>
        <v>456.7</v>
      </c>
      <c r="CK6" s="35">
        <f t="shared" si="9"/>
        <v>485</v>
      </c>
      <c r="CL6" s="34" t="str">
        <f>IF(CL7="","",IF(CL7="-","【-】","【"&amp;SUBSTITUTE(TEXT(CL7,"#,##0.00"),"-","△")&amp;"】"))</f>
        <v>【485.00】</v>
      </c>
      <c r="CM6" s="35">
        <f>IF(CM7="",NA(),CM7)</f>
        <v>25</v>
      </c>
      <c r="CN6" s="35">
        <f t="shared" ref="CN6:CV6" si="10">IF(CN7="",NA(),CN7)</f>
        <v>22.5</v>
      </c>
      <c r="CO6" s="35">
        <f t="shared" si="10"/>
        <v>20</v>
      </c>
      <c r="CP6" s="35">
        <f t="shared" si="10"/>
        <v>20</v>
      </c>
      <c r="CQ6" s="35">
        <f t="shared" si="10"/>
        <v>17.5</v>
      </c>
      <c r="CR6" s="35">
        <f t="shared" si="10"/>
        <v>28.81</v>
      </c>
      <c r="CS6" s="35">
        <f t="shared" si="10"/>
        <v>27.46</v>
      </c>
      <c r="CT6" s="35">
        <f t="shared" si="10"/>
        <v>27.55</v>
      </c>
      <c r="CU6" s="35">
        <f t="shared" si="10"/>
        <v>27.26</v>
      </c>
      <c r="CV6" s="35">
        <f t="shared" si="10"/>
        <v>27.09</v>
      </c>
      <c r="CW6" s="34" t="str">
        <f>IF(CW7="","",IF(CW7="-","【-】","【"&amp;SUBSTITUTE(TEXT(CW7,"#,##0.00"),"-","△")&amp;"】"))</f>
        <v>【27.09】</v>
      </c>
      <c r="CX6" s="35">
        <f>IF(CX7="",NA(),CX7)</f>
        <v>90.91</v>
      </c>
      <c r="CY6" s="35">
        <f t="shared" ref="CY6:DG6" si="11">IF(CY7="",NA(),CY7)</f>
        <v>94.44</v>
      </c>
      <c r="CZ6" s="35">
        <f t="shared" si="11"/>
        <v>93.94</v>
      </c>
      <c r="DA6" s="35">
        <f t="shared" si="11"/>
        <v>88</v>
      </c>
      <c r="DB6" s="35">
        <f t="shared" si="11"/>
        <v>87.5</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74021</v>
      </c>
      <c r="D7" s="37">
        <v>47</v>
      </c>
      <c r="E7" s="37">
        <v>17</v>
      </c>
      <c r="F7" s="37">
        <v>8</v>
      </c>
      <c r="G7" s="37">
        <v>0</v>
      </c>
      <c r="H7" s="37" t="s">
        <v>97</v>
      </c>
      <c r="I7" s="37" t="s">
        <v>98</v>
      </c>
      <c r="J7" s="37" t="s">
        <v>99</v>
      </c>
      <c r="K7" s="37" t="s">
        <v>100</v>
      </c>
      <c r="L7" s="37" t="s">
        <v>101</v>
      </c>
      <c r="M7" s="37" t="s">
        <v>102</v>
      </c>
      <c r="N7" s="38" t="s">
        <v>103</v>
      </c>
      <c r="O7" s="38" t="s">
        <v>104</v>
      </c>
      <c r="P7" s="38">
        <v>0.87</v>
      </c>
      <c r="Q7" s="38">
        <v>109.78</v>
      </c>
      <c r="R7" s="38">
        <v>2646</v>
      </c>
      <c r="S7" s="38">
        <v>2775</v>
      </c>
      <c r="T7" s="38">
        <v>234.08</v>
      </c>
      <c r="U7" s="38">
        <v>11.85</v>
      </c>
      <c r="V7" s="38">
        <v>24</v>
      </c>
      <c r="W7" s="38">
        <v>0.08</v>
      </c>
      <c r="X7" s="38">
        <v>300</v>
      </c>
      <c r="Y7" s="38">
        <v>100.11</v>
      </c>
      <c r="Z7" s="38">
        <v>100.06</v>
      </c>
      <c r="AA7" s="38">
        <v>99.9</v>
      </c>
      <c r="AB7" s="38">
        <v>100.83</v>
      </c>
      <c r="AC7" s="38">
        <v>99.14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18.8</v>
      </c>
      <c r="BR7" s="38">
        <v>12.16</v>
      </c>
      <c r="BS7" s="38">
        <v>10.77</v>
      </c>
      <c r="BT7" s="38">
        <v>13.15</v>
      </c>
      <c r="BU7" s="38">
        <v>21.6</v>
      </c>
      <c r="BV7" s="38">
        <v>39.99</v>
      </c>
      <c r="BW7" s="38">
        <v>35.83</v>
      </c>
      <c r="BX7" s="38">
        <v>37.06</v>
      </c>
      <c r="BY7" s="38">
        <v>41.35</v>
      </c>
      <c r="BZ7" s="38">
        <v>39.07</v>
      </c>
      <c r="CA7" s="38">
        <v>39.07</v>
      </c>
      <c r="CB7" s="38">
        <v>989.97</v>
      </c>
      <c r="CC7" s="38">
        <v>1477.77</v>
      </c>
      <c r="CD7" s="38">
        <v>1448.49</v>
      </c>
      <c r="CE7" s="38">
        <v>1145.3800000000001</v>
      </c>
      <c r="CF7" s="38">
        <v>762.2</v>
      </c>
      <c r="CG7" s="38">
        <v>477.5</v>
      </c>
      <c r="CH7" s="38">
        <v>528.37</v>
      </c>
      <c r="CI7" s="38">
        <v>514.20000000000005</v>
      </c>
      <c r="CJ7" s="38">
        <v>456.7</v>
      </c>
      <c r="CK7" s="38">
        <v>485</v>
      </c>
      <c r="CL7" s="38">
        <v>485</v>
      </c>
      <c r="CM7" s="38">
        <v>25</v>
      </c>
      <c r="CN7" s="38">
        <v>22.5</v>
      </c>
      <c r="CO7" s="38">
        <v>20</v>
      </c>
      <c r="CP7" s="38">
        <v>20</v>
      </c>
      <c r="CQ7" s="38">
        <v>17.5</v>
      </c>
      <c r="CR7" s="38">
        <v>28.81</v>
      </c>
      <c r="CS7" s="38">
        <v>27.46</v>
      </c>
      <c r="CT7" s="38">
        <v>27.55</v>
      </c>
      <c r="CU7" s="38">
        <v>27.26</v>
      </c>
      <c r="CV7" s="38">
        <v>27.09</v>
      </c>
      <c r="CW7" s="38">
        <v>27.09</v>
      </c>
      <c r="CX7" s="38">
        <v>90.91</v>
      </c>
      <c r="CY7" s="38">
        <v>94.44</v>
      </c>
      <c r="CZ7" s="38">
        <v>93.94</v>
      </c>
      <c r="DA7" s="38">
        <v>88</v>
      </c>
      <c r="DB7" s="38">
        <v>87.5</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