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0年度(R1年度照会)\回答\"/>
    </mc:Choice>
  </mc:AlternateContent>
  <workbookProtection workbookAlgorithmName="SHA-512" workbookHashValue="COObBvArDlEqqCCW++X0WsqOlBUArAdOnWb/pbk/uQpMwS2AfhC60ch+sK2IG1m01AuRpsFET2Mu3geRIjf2Bw==" workbookSaltValue="rSKVzGPg+rmw5UE/1xjQ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<sst xmlns="http://schemas.openxmlformats.org/spreadsheetml/2006/main" count="220" uniqueCount="108">
  <si>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</si>
  <si>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</si>
  <si>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</si>
  <si>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</si>
  <si>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</si>
  <si>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</si>
  <si>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</si>
  <si>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</si>
  <si>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</si>
  <si>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</si>
  <si>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</si>
  <si>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</si>
  <si>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</si>
  <si>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</si>
  <si>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</si>
  <si>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</si>
  <si>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</si>
  <si>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</si>
  <si>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</si>
  <si>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</si>
  <si>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</si>
  <si>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</si>
  <si>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</si>
  <si>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</si>
  <si>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</si>
  <si>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</si>
  <si>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</si>
  <si>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</si>
  <si>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</si>
  <si>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</si>
  <si>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</si>
  <si>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</si>
  <si>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</si>
  <si>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</si>
  <si>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</si>
  <si>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</si>
  <si>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</si>
  <si>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</si>
  <si>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</si>
  <si>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</si>
  <si>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</si>
  <si>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</si>
  <si>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</si>
  <si>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</si>
  <si>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</si>
  <si>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</si>
  <si>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</si>
  <si>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</si>
  <si>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</si>
  <si>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</si>
  <si>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</si>
  <si>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</si>
  <si>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</si>
  <si>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</si>
  <si>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</si>
  <si>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</si>
  <si>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</si>
  <si>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</si>
  <si>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</si>
  <si>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</si>
  <si>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</si>
  <si>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</si>
  <si>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</si>
  <si>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</si>
  <si>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</si>
  <si>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</si>
  <si>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</si>
  <si>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</si>
  <si>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</si>
  <si>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</si>
  <si>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</si>
  <si>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</si>
  <si>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</si>
  <si>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</si>
  <si>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</si>
  <si>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</si>
  <si>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</si>
  <si>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</si>
  <si>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</si>
  <si>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</si>
  <si>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</si>
  <si>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</si>
  <si>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</si>
  <si>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</si>
  <si>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</si>
  <si>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</si>
  <si>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</si>
  <si>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</si>
  <si>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</si>
  <si>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</si>
  <si>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</si>
  <si>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</si>
  <si>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</si>
  <si>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</si>
  <si>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</si>
  <si>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</si>
  <si>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</si>
  <si>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</si>
  <si>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</si>
  <si>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</si>
  <si>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</si>
  <si>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</si>
  <si>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</si>
  <si>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</si>
  <si>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</si>
  <si>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における平成30年度の経常収支比率は100％を超え、類似団体平均値よりも低いものの例年並みの数値となっている。料金回収率では類似団体平均値が毎年微増となっているが、本町では微減となっている。これは浄水場水源清掃や揚水ポンプ修繕といった複数年に一度の改修を行ったため、昨年度より経常経費で約11,000千円程度増加したことにより給水原価が11.1%上昇したことが要因である。
　収益的収支では営業費用のうち約76％を使用料のみで賄えており、ある程度は健全な状態といえるが、企業債残高対給水収益比率をみると依然として類似団体平均値よりも高い水準にあり、地方債の元利償還が会計を圧迫していることがわかる。これは平成7,8年度に小島浄水場建設事業で16億9000万円の地方債を発行したことによるものであり、更にはその当時の地方債借入利率が高かったことから利子支払額が高くなり、現在までの高い給水原価につながっている。地方債の償還は平成35年度がピークであり、平成38年度には小島浄水場建設に係る地方債の償還が終了するため、以後は各指標共に大きく改善する見込みである。
　今後は、人口減少に伴う使用料の減と施設老朽化対策経費及び維持管理費との収支ギャップの調整が大きな課題となるため、経営戦略をはじめとした各種計画に則り適正な施設の維持管理を図る必要がある。</t>
    <rPh sb="74" eb="76">
      <t>マイトシ</t>
    </rPh>
    <rPh sb="76" eb="78">
      <t>ビゾウ</t>
    </rPh>
    <rPh sb="86" eb="88">
      <t>ホンチョウ</t>
    </rPh>
    <rPh sb="90" eb="92">
      <t>ビゲン</t>
    </rPh>
    <rPh sb="102" eb="105">
      <t>ジョウスイジョウ</t>
    </rPh>
    <rPh sb="105" eb="107">
      <t>スイゲン</t>
    </rPh>
    <rPh sb="107" eb="109">
      <t>セイソウ</t>
    </rPh>
    <rPh sb="110" eb="112">
      <t>ヨウスイ</t>
    </rPh>
    <rPh sb="115" eb="117">
      <t>シュウゼン</t>
    </rPh>
    <rPh sb="121" eb="123">
      <t>フクスウ</t>
    </rPh>
    <rPh sb="123" eb="124">
      <t>ネン</t>
    </rPh>
    <rPh sb="125" eb="127">
      <t>イチド</t>
    </rPh>
    <rPh sb="128" eb="130">
      <t>カイシュウ</t>
    </rPh>
    <rPh sb="131" eb="132">
      <t>オコナ</t>
    </rPh>
    <rPh sb="137" eb="140">
      <t>サクネンド</t>
    </rPh>
    <rPh sb="142" eb="144">
      <t>ケイジョウ</t>
    </rPh>
    <rPh sb="144" eb="146">
      <t>ケイヒ</t>
    </rPh>
    <rPh sb="147" eb="148">
      <t>ヤク</t>
    </rPh>
    <rPh sb="154" eb="155">
      <t>セン</t>
    </rPh>
    <rPh sb="155" eb="156">
      <t>エン</t>
    </rPh>
    <rPh sb="156" eb="158">
      <t>テイド</t>
    </rPh>
    <rPh sb="158" eb="160">
      <t>ゾウカ</t>
    </rPh>
    <rPh sb="167" eb="169">
      <t>キュウスイ</t>
    </rPh>
    <rPh sb="169" eb="171">
      <t>ゲンカ</t>
    </rPh>
    <rPh sb="177" eb="179">
      <t>ジョウショウ</t>
    </rPh>
    <rPh sb="184" eb="186">
      <t>ヨウイン</t>
    </rPh>
    <phoneticPr fontId="4"/>
  </si>
  <si>
    <t>　現在、多くの管路が法定耐用年数に近いことから、平成29年度から本格的に老朽管等更新事業に着手したが、財政面で余裕がないため、町道改良事業と同時着手で施工するなど効率的に老朽管更新事業を進めつつ、老朽化対策のリスク評価、優先順位、投資可能額の算定などを行い、該当施設を選定し、計画的かつ集中的に事業に取り組むこととしている。</t>
    <phoneticPr fontId="4"/>
  </si>
  <si>
    <t>　経営的には、今後、人口減に伴う収入減や会計年度任用職員への移行に伴う人件費の高騰などにより収支ギャップが大きくなる見込みであり、収支ギャップの改善のため経営戦略による中長期的な事業運営を立てることにより、将来予測を検討しながら、適切な事業規模と料金体系の見直しを検討する必要がある。
　今後は、健全な経営状態を目指し老朽化対策、ダウンサイジング、投資可能額と対策優先順位などを検討するため、上水道アセットマネジメント計画や水道ビジョンを策定し、計画的かつ効率的に事業を推進していく必要がある。</t>
    <rPh sb="58" eb="6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</si>
</sst>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0.02</c:v>
                </c:pt>
                <c:pt idx="1">
                  <c:v>0</c:v>
                </c:pt>
                <c:pt idx="2" formatCode="#,##0.00;&quot;△&quot;#,##0.00;&quot;-&quot;">
                  <c:v>0.11</c:v>
                </c:pt>
                <c:pt idx="3" formatCode="#,##0.00;&quot;△&quot;#,##0.00;&quot;-&quot;">
                  <c:v>0.97</c:v>
                </c:pt>
                <c:pt idx="4" formatCode="#,##0.00;&quot;△&quot;#,##0.00;&quot;-&quot;">
                  <c:v>1.1399999999999999</c:v>
                </c:pt>
              </c:numCache>
            </c:numRef>
          </c:val>
          <c:extLst>
            <c:ext xmlns:c16="http://schemas.microsoft.com/office/drawing/2014/chart" uri="{C3380CC4-5D6E-409C-BE32-E72D297353CC}">
              <c16:uniqueId val="{00000000-2AA3-4D75-B53A-CAC5ADE7C3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2AA3-4D75-B53A-CAC5ADE7C3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104.44</c:v>
                </c:pt>
                <c:pt idx="1">
                  <c:v>118.18</c:v>
                </c:pt>
                <c:pt idx="2">
                  <c:v>107.49</c:v>
                </c:pt>
                <c:pt idx="3">
                  <c:v>102.52</c:v>
                </c:pt>
                <c:pt idx="4">
                  <c:v>102.84</c:v>
                </c:pt>
              </c:numCache>
            </c:numRef>
          </c:val>
          <c:extLst>
            <c:ext xmlns:c16="http://schemas.microsoft.com/office/drawing/2014/chart" uri="{C3380CC4-5D6E-409C-BE32-E72D297353CC}">
              <c16:uniqueId val="{00000000-FAE9-4CCC-B223-5B1D8C4930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FAE9-4CCC-B223-5B1D8C4930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34.9</c:v>
                </c:pt>
                <c:pt idx="1">
                  <c:v>36.28</c:v>
                </c:pt>
                <c:pt idx="2">
                  <c:v>38.11</c:v>
                </c:pt>
                <c:pt idx="3">
                  <c:v>39.58</c:v>
                </c:pt>
                <c:pt idx="4">
                  <c:v>40.94</c:v>
                </c:pt>
              </c:numCache>
            </c:numRef>
          </c:val>
          <c:extLst>
            <c:ext xmlns:c16="http://schemas.microsoft.com/office/drawing/2014/chart" uri="{C3380CC4-5D6E-409C-BE32-E72D297353CC}">
              <c16:uniqueId val="{00000000-2622-4308-85FE-1F586A39C3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2622-4308-85FE-1F586A39C3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76-4D92-BD58-36BD25F11A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AA76-4D92-BD58-36BD25F11A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2D-4E88-9AE7-E3577805EB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3B2D-4E88-9AE7-E3577805EB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869.61</c:v>
                </c:pt>
                <c:pt idx="1">
                  <c:v>2475.7800000000002</c:v>
                </c:pt>
                <c:pt idx="2">
                  <c:v>185.95</c:v>
                </c:pt>
                <c:pt idx="3">
                  <c:v>183.92</c:v>
                </c:pt>
                <c:pt idx="4">
                  <c:v>169.5</c:v>
                </c:pt>
              </c:numCache>
            </c:numRef>
          </c:val>
          <c:extLst>
            <c:ext xmlns:c16="http://schemas.microsoft.com/office/drawing/2014/chart" uri="{C3380CC4-5D6E-409C-BE32-E72D297353CC}">
              <c16:uniqueId val="{00000000-66E2-4FFF-8BC7-412CD11E0D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66E2-4FFF-8BC7-412CD11E0D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1319.17</c:v>
                </c:pt>
                <c:pt idx="1">
                  <c:v>1233.82</c:v>
                </c:pt>
                <c:pt idx="2">
                  <c:v>1131.1199999999999</c:v>
                </c:pt>
                <c:pt idx="3">
                  <c:v>1077.44</c:v>
                </c:pt>
                <c:pt idx="4">
                  <c:v>987.67</c:v>
                </c:pt>
              </c:numCache>
            </c:numRef>
          </c:val>
          <c:extLst>
            <c:ext xmlns:c16="http://schemas.microsoft.com/office/drawing/2014/chart" uri="{C3380CC4-5D6E-409C-BE32-E72D297353CC}">
              <c16:uniqueId val="{00000000-CEED-4A32-9003-51D9781578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CEED-4A32-9003-51D9781578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67.540000000000006</c:v>
                </c:pt>
                <c:pt idx="1">
                  <c:v>80.62</c:v>
                </c:pt>
                <c:pt idx="2">
                  <c:v>75.98</c:v>
                </c:pt>
                <c:pt idx="3">
                  <c:v>71.88</c:v>
                </c:pt>
                <c:pt idx="4">
                  <c:v>67.260000000000005</c:v>
                </c:pt>
              </c:numCache>
            </c:numRef>
          </c:val>
          <c:extLst>
            <c:ext xmlns:c16="http://schemas.microsoft.com/office/drawing/2014/chart" uri="{C3380CC4-5D6E-409C-BE32-E72D297353CC}">
              <c16:uniqueId val="{00000000-1D53-40F3-B5B6-7EDA109947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1D53-40F3-B5B6-7EDA109947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328.44</c:v>
                </c:pt>
                <c:pt idx="1">
                  <c:v>274.92</c:v>
                </c:pt>
                <c:pt idx="2">
                  <c:v>289.83</c:v>
                </c:pt>
                <c:pt idx="3">
                  <c:v>299.25</c:v>
                </c:pt>
                <c:pt idx="4">
                  <c:v>332.33</c:v>
                </c:pt>
              </c:numCache>
            </c:numRef>
          </c:val>
          <c:extLst>
            <c:ext xmlns:c16="http://schemas.microsoft.com/office/drawing/2014/chart" uri="{C3380CC4-5D6E-409C-BE32-E72D297353CC}">
              <c16:uniqueId val="{00000000-3E8F-4B35-8D44-13F5D3E3BF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3E8F-4B35-8D44-13F5D3E3BF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58.49</c:v>
                </c:pt>
                <c:pt idx="1">
                  <c:v>54.93</c:v>
                </c:pt>
                <c:pt idx="2">
                  <c:v>59.01</c:v>
                </c:pt>
                <c:pt idx="3">
                  <c:v>60.2</c:v>
                </c:pt>
                <c:pt idx="4">
                  <c:v>56.87</c:v>
                </c:pt>
              </c:numCache>
            </c:numRef>
          </c:val>
          <c:extLst>
            <c:ext xmlns:c16="http://schemas.microsoft.com/office/drawing/2014/chart" uri="{C3380CC4-5D6E-409C-BE32-E72D297353CC}">
              <c16:uniqueId val="{00000000-0539-4D69-87F7-A064005903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0539-4D69-87F7-A064005903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c:v>
                </c:pt>
                <c:pt idx="1">
                  <c:v>74.16</c:v>
                </c:pt>
                <c:pt idx="2">
                  <c:v>70.34</c:v>
                </c:pt>
                <c:pt idx="3">
                  <c:v>69.28</c:v>
                </c:pt>
                <c:pt idx="4">
                  <c:v>72.17</c:v>
                </c:pt>
              </c:numCache>
            </c:numRef>
          </c:val>
          <c:extLst>
            <c:ext xmlns:c16="http://schemas.microsoft.com/office/drawing/2014/chart" uri="{C3380CC4-5D6E-409C-BE32-E72D297353CC}">
              <c16:uniqueId val="{00000000-ECA9-4F43-A97A-18B11E8E23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ECA9-4F43-A97A-18B11E8E23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西会津町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6358</v>
      </c>
      <c r="AM8" s="70"/>
      <c r="AN8" s="70"/>
      <c r="AO8" s="70"/>
      <c r="AP8" s="70"/>
      <c r="AQ8" s="70"/>
      <c r="AR8" s="70"/>
      <c r="AS8" s="70"/>
      <c r="AT8" s="66">
        <f>データ!$S$6</f>
        <v>298.18</v>
      </c>
      <c r="AU8" s="67"/>
      <c r="AV8" s="67"/>
      <c r="AW8" s="67"/>
      <c r="AX8" s="67"/>
      <c r="AY8" s="67"/>
      <c r="AZ8" s="67"/>
      <c r="BA8" s="67"/>
      <c r="BB8" s="69">
        <f>データ!$T$6</f>
        <v>21.32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58.17</v>
      </c>
      <c r="J10" s="67"/>
      <c r="K10" s="67"/>
      <c r="L10" s="67"/>
      <c r="M10" s="67"/>
      <c r="N10" s="67"/>
      <c r="O10" s="68"/>
      <c r="P10" s="69">
        <f>データ!$P$6</f>
        <v>60.26</v>
      </c>
      <c r="Q10" s="69"/>
      <c r="R10" s="69"/>
      <c r="S10" s="69"/>
      <c r="T10" s="69"/>
      <c r="U10" s="69"/>
      <c r="V10" s="69"/>
      <c r="W10" s="70">
        <f>データ!$Q$6</f>
        <v>4298</v>
      </c>
      <c r="X10" s="70"/>
      <c r="Y10" s="70"/>
      <c r="Z10" s="70"/>
      <c r="AA10" s="70"/>
      <c r="AB10" s="70"/>
      <c r="AC10" s="70"/>
      <c r="AD10" s="2"/>
      <c r="AE10" s="2"/>
      <c r="AF10" s="2"/>
      <c r="AG10" s="2"/>
      <c r="AH10" s="4"/>
      <c r="AI10" s="4"/>
      <c r="AJ10" s="4"/>
      <c r="AK10" s="4"/>
      <c r="AL10" s="70">
        <f>データ!$U$6</f>
        <v>3780</v>
      </c>
      <c r="AM10" s="70"/>
      <c r="AN10" s="70"/>
      <c r="AO10" s="70"/>
      <c r="AP10" s="70"/>
      <c r="AQ10" s="70"/>
      <c r="AR10" s="70"/>
      <c r="AS10" s="70"/>
      <c r="AT10" s="66">
        <f>データ!$V$6</f>
        <v>12.93</v>
      </c>
      <c r="AU10" s="67"/>
      <c r="AV10" s="67"/>
      <c r="AW10" s="67"/>
      <c r="AX10" s="67"/>
      <c r="AY10" s="67"/>
      <c r="AZ10" s="67"/>
      <c r="BA10" s="67"/>
      <c r="BB10" s="69">
        <f>データ!$W$6</f>
        <v>292.33999999999997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nvuwbGOBahOkH2GxFoLN8ocnTdssRoWrJH1Kqki3d5+uxJ3MoxZDGR39IJ9Wad3ODpSfGR5VjJDgexrQZh5Lw==" saltValue="X6E2LunbOwr00m5qUKLu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74055</v>
      </c>
      <c r="D6" s="34">
        <f t="shared" si="3"/>
        <v>46</v>
      </c>
      <c r="E6" s="34">
        <f t="shared" si="3"/>
        <v>1</v>
      </c>
      <c r="F6" s="34">
        <f t="shared" si="3"/>
        <v>0</v>
      </c>
      <c r="G6" s="34">
        <f t="shared" si="3"/>
        <v>1</v>
      </c>
      <c r="H6" s="34" t="str">
        <f t="shared" si="3"/>
        <v>福島県　西会津町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58.17</v>
      </c>
      <c r="P6" s="35">
        <f t="shared" si="3"/>
        <v>60.26</v>
      </c>
      <c r="Q6" s="35">
        <f t="shared" si="3"/>
        <v>4298</v>
      </c>
      <c r="R6" s="35">
        <f t="shared" si="3"/>
        <v>6358</v>
      </c>
      <c r="S6" s="35">
        <f t="shared" si="3"/>
        <v>298.18</v>
      </c>
      <c r="T6" s="35">
        <f t="shared" si="3"/>
        <v>21.32</v>
      </c>
      <c r="U6" s="35">
        <f t="shared" si="3"/>
        <v>3780</v>
      </c>
      <c r="V6" s="35">
        <f t="shared" si="3"/>
        <v>12.93</v>
      </c>
      <c r="W6" s="35">
        <f t="shared" si="3"/>
        <v>292.33999999999997</v>
      </c>
      <c r="X6" s="36">
        <f>IF(X7="",NA(),X7)</f>
        <v>104.44</v>
      </c>
      <c r="Y6" s="36">
        <f t="shared" ref="Y6:AG6" si="4">IF(Y7="",NA(),Y7)</f>
        <v>118.18</v>
      </c>
      <c r="Z6" s="36">
        <f t="shared" si="4"/>
        <v>107.49</v>
      </c>
      <c r="AA6" s="36">
        <f t="shared" si="4"/>
        <v>102.52</v>
      </c>
      <c r="AB6" s="36">
        <f t="shared" si="4"/>
        <v>102.84</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869.61</v>
      </c>
      <c r="AU6" s="36">
        <f t="shared" ref="AU6:BC6" si="6">IF(AU7="",NA(),AU7)</f>
        <v>2475.7800000000002</v>
      </c>
      <c r="AV6" s="36">
        <f t="shared" si="6"/>
        <v>185.95</v>
      </c>
      <c r="AW6" s="36">
        <f t="shared" si="6"/>
        <v>183.92</v>
      </c>
      <c r="AX6" s="36">
        <f t="shared" si="6"/>
        <v>169.5</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1319.17</v>
      </c>
      <c r="BF6" s="36">
        <f t="shared" ref="BF6:BN6" si="7">IF(BF7="",NA(),BF7)</f>
        <v>1233.82</v>
      </c>
      <c r="BG6" s="36">
        <f t="shared" si="7"/>
        <v>1131.1199999999999</v>
      </c>
      <c r="BH6" s="36">
        <f t="shared" si="7"/>
        <v>1077.44</v>
      </c>
      <c r="BI6" s="36">
        <f t="shared" si="7"/>
        <v>987.67</v>
      </c>
      <c r="BJ6" s="36">
        <f t="shared" si="7"/>
        <v>495.43</v>
      </c>
      <c r="BK6" s="36">
        <f t="shared" si="7"/>
        <v>488.5</v>
      </c>
      <c r="BL6" s="36">
        <f t="shared" si="7"/>
        <v>485.75</v>
      </c>
      <c r="BM6" s="36">
        <f t="shared" si="7"/>
        <v>516.34</v>
      </c>
      <c r="BN6" s="36">
        <f t="shared" si="7"/>
        <v>496.56</v>
      </c>
      <c r="BO6" s="35" t="str">
        <f>IF(BO7="","",IF(BO7="-","【-】","【"&amp;SUBSTITUTE(TEXT(BO7,"#,##0.00"),"-","△")&amp;"】"))</f>
        <v>【270.46】</v>
      </c>
      <c r="BP6" s="36">
        <f>IF(BP7="",NA(),BP7)</f>
        <v>67.540000000000006</v>
      </c>
      <c r="BQ6" s="36">
        <f t="shared" ref="BQ6:BY6" si="8">IF(BQ7="",NA(),BQ7)</f>
        <v>80.62</v>
      </c>
      <c r="BR6" s="36">
        <f t="shared" si="8"/>
        <v>75.98</v>
      </c>
      <c r="BS6" s="36">
        <f t="shared" si="8"/>
        <v>71.88</v>
      </c>
      <c r="BT6" s="36">
        <f t="shared" si="8"/>
        <v>67.260000000000005</v>
      </c>
      <c r="BU6" s="36">
        <f t="shared" si="8"/>
        <v>81.900000000000006</v>
      </c>
      <c r="BV6" s="36">
        <f t="shared" si="8"/>
        <v>82.42</v>
      </c>
      <c r="BW6" s="36">
        <f t="shared" si="8"/>
        <v>83.59</v>
      </c>
      <c r="BX6" s="36">
        <f t="shared" si="8"/>
        <v>83.27</v>
      </c>
      <c r="BY6" s="36">
        <f t="shared" si="8"/>
        <v>84.9</v>
      </c>
      <c r="BZ6" s="35" t="str">
        <f>IF(BZ7="","",IF(BZ7="-","【-】","【"&amp;SUBSTITUTE(TEXT(BZ7,"#,##0.00"),"-","△")&amp;"】"))</f>
        <v>【103.91】</v>
      </c>
      <c r="CA6" s="36">
        <f>IF(CA7="",NA(),CA7)</f>
        <v>328.44</v>
      </c>
      <c r="CB6" s="36">
        <f t="shared" ref="CB6:CJ6" si="9">IF(CB7="",NA(),CB7)</f>
        <v>274.92</v>
      </c>
      <c r="CC6" s="36">
        <f t="shared" si="9"/>
        <v>289.83</v>
      </c>
      <c r="CD6" s="36">
        <f t="shared" si="9"/>
        <v>299.25</v>
      </c>
      <c r="CE6" s="36">
        <f t="shared" si="9"/>
        <v>332.33</v>
      </c>
      <c r="CF6" s="36">
        <f t="shared" si="9"/>
        <v>227.97</v>
      </c>
      <c r="CG6" s="36">
        <f t="shared" si="9"/>
        <v>226.99</v>
      </c>
      <c r="CH6" s="36">
        <f t="shared" si="9"/>
        <v>230.22</v>
      </c>
      <c r="CI6" s="36">
        <f t="shared" si="9"/>
        <v>228.81</v>
      </c>
      <c r="CJ6" s="36">
        <f t="shared" si="9"/>
        <v>231.9</v>
      </c>
      <c r="CK6" s="35" t="str">
        <f>IF(CK7="","",IF(CK7="-","【-】","【"&amp;SUBSTITUTE(TEXT(CK7,"#,##0.00"),"-","△")&amp;"】"))</f>
        <v>【167.11】</v>
      </c>
      <c r="CL6" s="36">
        <f>IF(CL7="",NA(),CL7)</f>
        <v>58.49</v>
      </c>
      <c r="CM6" s="36">
        <f t="shared" ref="CM6:CU6" si="10">IF(CM7="",NA(),CM7)</f>
        <v>54.93</v>
      </c>
      <c r="CN6" s="36">
        <f t="shared" si="10"/>
        <v>59.01</v>
      </c>
      <c r="CO6" s="36">
        <f t="shared" si="10"/>
        <v>60.2</v>
      </c>
      <c r="CP6" s="36">
        <f t="shared" si="10"/>
        <v>56.87</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70</v>
      </c>
      <c r="CX6" s="36">
        <f t="shared" ref="CX6:DF6" si="11">IF(CX7="",NA(),CX7)</f>
        <v>74.16</v>
      </c>
      <c r="CY6" s="36">
        <f t="shared" si="11"/>
        <v>70.34</v>
      </c>
      <c r="CZ6" s="36">
        <f t="shared" si="11"/>
        <v>69.28</v>
      </c>
      <c r="DA6" s="36">
        <f t="shared" si="11"/>
        <v>72.17</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34.9</v>
      </c>
      <c r="DI6" s="36">
        <f t="shared" ref="DI6:DQ6" si="12">IF(DI7="",NA(),DI7)</f>
        <v>36.28</v>
      </c>
      <c r="DJ6" s="36">
        <f t="shared" si="12"/>
        <v>38.11</v>
      </c>
      <c r="DK6" s="36">
        <f t="shared" si="12"/>
        <v>39.58</v>
      </c>
      <c r="DL6" s="36">
        <f t="shared" si="12"/>
        <v>40.94</v>
      </c>
      <c r="DM6" s="36">
        <f t="shared" si="12"/>
        <v>50.44</v>
      </c>
      <c r="DN6" s="36">
        <f t="shared" si="12"/>
        <v>51.44</v>
      </c>
      <c r="DO6" s="36">
        <f t="shared" si="12"/>
        <v>52.4</v>
      </c>
      <c r="DP6" s="36">
        <f t="shared" si="12"/>
        <v>51.89</v>
      </c>
      <c r="DQ6" s="36">
        <f t="shared" si="12"/>
        <v>54.09</v>
      </c>
      <c r="DR6" s="35" t="str">
        <f>IF(DR7="","",IF(DR7="-","【-】","【"&amp;SUBSTITUTE(TEXT(DR7,"#,##0.00"),"-","△")&amp;"】"))</f>
        <v>【48.85】</v>
      </c>
      <c r="DS6" s="35">
        <f>IF(DS7="",NA(),DS7)</f>
        <v>0</v>
      </c>
      <c r="DT6" s="35">
        <f t="shared" ref="DT6:EB6" si="13">IF(DT7="",NA(),DT7)</f>
        <v>0</v>
      </c>
      <c r="DU6" s="35">
        <f t="shared" si="13"/>
        <v>0</v>
      </c>
      <c r="DV6" s="35">
        <f t="shared" si="13"/>
        <v>0</v>
      </c>
      <c r="DW6" s="35">
        <f t="shared" si="13"/>
        <v>0</v>
      </c>
      <c r="DX6" s="36">
        <f t="shared" si="13"/>
        <v>9.64</v>
      </c>
      <c r="DY6" s="36">
        <f t="shared" si="13"/>
        <v>11.68</v>
      </c>
      <c r="DZ6" s="36">
        <f t="shared" si="13"/>
        <v>14.01</v>
      </c>
      <c r="EA6" s="36">
        <f t="shared" si="13"/>
        <v>14.74</v>
      </c>
      <c r="EB6" s="36">
        <f t="shared" si="13"/>
        <v>18.68</v>
      </c>
      <c r="EC6" s="35" t="str">
        <f>IF(EC7="","",IF(EC7="-","【-】","【"&amp;SUBSTITUTE(TEXT(EC7,"#,##0.00"),"-","△")&amp;"】"))</f>
        <v>【17.80】</v>
      </c>
      <c r="ED6" s="36">
        <f>IF(ED7="",NA(),ED7)</f>
        <v>0.02</v>
      </c>
      <c r="EE6" s="35">
        <f t="shared" ref="EE6:EM6" si="14">IF(EE7="",NA(),EE7)</f>
        <v>0</v>
      </c>
      <c r="EF6" s="36">
        <f t="shared" si="14"/>
        <v>0.11</v>
      </c>
      <c r="EG6" s="36">
        <f t="shared" si="14"/>
        <v>0.97</v>
      </c>
      <c r="EH6" s="36">
        <f t="shared" si="14"/>
        <v>1.1399999999999999</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74055</v>
      </c>
      <c r="D7" s="38">
        <v>46</v>
      </c>
      <c r="E7" s="38">
        <v>1</v>
      </c>
      <c r="F7" s="38">
        <v>0</v>
      </c>
      <c r="G7" s="38">
        <v>1</v>
      </c>
      <c r="H7" s="38" t="s">
        <v>93</v>
      </c>
      <c r="I7" s="38" t="s">
        <v>94</v>
      </c>
      <c r="J7" s="38" t="s">
        <v>95</v>
      </c>
      <c r="K7" s="38" t="s">
        <v>96</v>
      </c>
      <c r="L7" s="38" t="s">
        <v>97</v>
      </c>
      <c r="M7" s="38" t="s">
        <v>98</v>
      </c>
      <c r="N7" s="39" t="s">
        <v>99</v>
      </c>
      <c r="O7" s="39">
        <v>58.17</v>
      </c>
      <c r="P7" s="39">
        <v>60.26</v>
      </c>
      <c r="Q7" s="39">
        <v>4298</v>
      </c>
      <c r="R7" s="39">
        <v>6358</v>
      </c>
      <c r="S7" s="39">
        <v>298.18</v>
      </c>
      <c r="T7" s="39">
        <v>21.32</v>
      </c>
      <c r="U7" s="39">
        <v>3780</v>
      </c>
      <c r="V7" s="39">
        <v>12.93</v>
      </c>
      <c r="W7" s="39">
        <v>292.33999999999997</v>
      </c>
      <c r="X7" s="39">
        <v>104.44</v>
      </c>
      <c r="Y7" s="39">
        <v>118.18</v>
      </c>
      <c r="Z7" s="39">
        <v>107.49</v>
      </c>
      <c r="AA7" s="39">
        <v>102.52</v>
      </c>
      <c r="AB7" s="39">
        <v>102.84</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869.61</v>
      </c>
      <c r="AU7" s="39">
        <v>2475.7800000000002</v>
      </c>
      <c r="AV7" s="39">
        <v>185.95</v>
      </c>
      <c r="AW7" s="39">
        <v>183.92</v>
      </c>
      <c r="AX7" s="39">
        <v>169.5</v>
      </c>
      <c r="AY7" s="39">
        <v>571.29999999999995</v>
      </c>
      <c r="AZ7" s="39">
        <v>527.82000000000005</v>
      </c>
      <c r="BA7" s="39">
        <v>477.44</v>
      </c>
      <c r="BB7" s="39">
        <v>445.85</v>
      </c>
      <c r="BC7" s="39">
        <v>450.54</v>
      </c>
      <c r="BD7" s="39">
        <v>261.93</v>
      </c>
      <c r="BE7" s="39">
        <v>1319.17</v>
      </c>
      <c r="BF7" s="39">
        <v>1233.82</v>
      </c>
      <c r="BG7" s="39">
        <v>1131.1199999999999</v>
      </c>
      <c r="BH7" s="39">
        <v>1077.44</v>
      </c>
      <c r="BI7" s="39">
        <v>987.67</v>
      </c>
      <c r="BJ7" s="39">
        <v>495.43</v>
      </c>
      <c r="BK7" s="39">
        <v>488.5</v>
      </c>
      <c r="BL7" s="39">
        <v>485.75</v>
      </c>
      <c r="BM7" s="39">
        <v>516.34</v>
      </c>
      <c r="BN7" s="39">
        <v>496.56</v>
      </c>
      <c r="BO7" s="39">
        <v>270.45999999999998</v>
      </c>
      <c r="BP7" s="39">
        <v>67.540000000000006</v>
      </c>
      <c r="BQ7" s="39">
        <v>80.62</v>
      </c>
      <c r="BR7" s="39">
        <v>75.98</v>
      </c>
      <c r="BS7" s="39">
        <v>71.88</v>
      </c>
      <c r="BT7" s="39">
        <v>67.260000000000005</v>
      </c>
      <c r="BU7" s="39">
        <v>81.900000000000006</v>
      </c>
      <c r="BV7" s="39">
        <v>82.42</v>
      </c>
      <c r="BW7" s="39">
        <v>83.59</v>
      </c>
      <c r="BX7" s="39">
        <v>83.27</v>
      </c>
      <c r="BY7" s="39">
        <v>84.9</v>
      </c>
      <c r="BZ7" s="39">
        <v>103.91</v>
      </c>
      <c r="CA7" s="39">
        <v>328.44</v>
      </c>
      <c r="CB7" s="39">
        <v>274.92</v>
      </c>
      <c r="CC7" s="39">
        <v>289.83</v>
      </c>
      <c r="CD7" s="39">
        <v>299.25</v>
      </c>
      <c r="CE7" s="39">
        <v>332.33</v>
      </c>
      <c r="CF7" s="39">
        <v>227.97</v>
      </c>
      <c r="CG7" s="39">
        <v>226.99</v>
      </c>
      <c r="CH7" s="39">
        <v>230.22</v>
      </c>
      <c r="CI7" s="39">
        <v>228.81</v>
      </c>
      <c r="CJ7" s="39">
        <v>231.9</v>
      </c>
      <c r="CK7" s="39">
        <v>167.11</v>
      </c>
      <c r="CL7" s="39">
        <v>58.49</v>
      </c>
      <c r="CM7" s="39">
        <v>54.93</v>
      </c>
      <c r="CN7" s="39">
        <v>59.01</v>
      </c>
      <c r="CO7" s="39">
        <v>60.2</v>
      </c>
      <c r="CP7" s="39">
        <v>56.87</v>
      </c>
      <c r="CQ7" s="39">
        <v>40.700000000000003</v>
      </c>
      <c r="CR7" s="39">
        <v>39.909999999999997</v>
      </c>
      <c r="CS7" s="39">
        <v>41.09</v>
      </c>
      <c r="CT7" s="39">
        <v>38.979999999999997</v>
      </c>
      <c r="CU7" s="39">
        <v>39.61</v>
      </c>
      <c r="CV7" s="39">
        <v>60.27</v>
      </c>
      <c r="CW7" s="39">
        <v>70</v>
      </c>
      <c r="CX7" s="39">
        <v>74.16</v>
      </c>
      <c r="CY7" s="39">
        <v>70.34</v>
      </c>
      <c r="CZ7" s="39">
        <v>69.28</v>
      </c>
      <c r="DA7" s="39">
        <v>72.17</v>
      </c>
      <c r="DB7" s="39">
        <v>74.61</v>
      </c>
      <c r="DC7" s="39">
        <v>75.62</v>
      </c>
      <c r="DD7" s="39">
        <v>75.91</v>
      </c>
      <c r="DE7" s="39">
        <v>75.010000000000005</v>
      </c>
      <c r="DF7" s="39">
        <v>72.959999999999994</v>
      </c>
      <c r="DG7" s="39">
        <v>89.92</v>
      </c>
      <c r="DH7" s="39">
        <v>34.9</v>
      </c>
      <c r="DI7" s="39">
        <v>36.28</v>
      </c>
      <c r="DJ7" s="39">
        <v>38.11</v>
      </c>
      <c r="DK7" s="39">
        <v>39.58</v>
      </c>
      <c r="DL7" s="39">
        <v>40.94</v>
      </c>
      <c r="DM7" s="39">
        <v>50.44</v>
      </c>
      <c r="DN7" s="39">
        <v>51.44</v>
      </c>
      <c r="DO7" s="39">
        <v>52.4</v>
      </c>
      <c r="DP7" s="39">
        <v>51.89</v>
      </c>
      <c r="DQ7" s="39">
        <v>54.09</v>
      </c>
      <c r="DR7" s="39">
        <v>48.85</v>
      </c>
      <c r="DS7" s="39">
        <v>0</v>
      </c>
      <c r="DT7" s="39">
        <v>0</v>
      </c>
      <c r="DU7" s="39">
        <v>0</v>
      </c>
      <c r="DV7" s="39">
        <v>0</v>
      </c>
      <c r="DW7" s="39">
        <v>0</v>
      </c>
      <c r="DX7" s="39">
        <v>9.64</v>
      </c>
      <c r="DY7" s="39">
        <v>11.68</v>
      </c>
      <c r="DZ7" s="39">
        <v>14.01</v>
      </c>
      <c r="EA7" s="39">
        <v>14.74</v>
      </c>
      <c r="EB7" s="39">
        <v>18.68</v>
      </c>
      <c r="EC7" s="39">
        <v>17.8</v>
      </c>
      <c r="ED7" s="39">
        <v>0.02</v>
      </c>
      <c r="EE7" s="39">
        <v>0</v>
      </c>
      <c r="EF7" s="39">
        <v>0.11</v>
      </c>
      <c r="EG7" s="39">
        <v>0.97</v>
      </c>
      <c r="EH7" s="39">
        <v>1.1399999999999999</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in219</cp:lastModifiedBy>
  <cp:lastPrinted>2020-01-21T00:10:46Z</cp:lastPrinted>
  <dcterms:created xsi:type="dcterms:W3CDTF">2019-12-05T04:10:31Z</dcterms:created>
  <dcterms:modified xsi:type="dcterms:W3CDTF">2020-01-21T00:20:43Z</dcterms:modified>
  <cp:category/>
</cp:coreProperties>
</file>