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U1031\Desktop\2019年度\"/>
    </mc:Choice>
  </mc:AlternateContent>
  <workbookProtection workbookAlgorithmName="SHA-512" workbookHashValue="Qbou5m0HgJpz9d5qhI0WrysQ8UoTgfQZacsR42w4VuYX54wzNbW/enm1OD/EvI2QDejyNRBh4b8WMNRiD1qDJA==" workbookSaltValue="6ao3NKunZu9/GlDhRW6Eg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<sst xmlns="http://schemas.openxmlformats.org/spreadsheetml/2006/main" count="228" uniqueCount="113">
  <si>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</si>
  <si>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</si>
  <si>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</si>
  <si>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</si>
  <si>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</si>
  <si>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</si>
  <si>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</si>
  <si>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</si>
  <si>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</si>
  <si>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</si>
  <si>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</si>
  <si>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</si>
  <si>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</si>
  <si>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</si>
  <si>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</si>
  <si>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</si>
  <si>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</si>
  <si>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</si>
  <si>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</si>
  <si>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</si>
  <si>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</si>
  <si>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</si>
  <si>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</si>
  <si>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</si>
  <si>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</si>
  <si>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</si>
  <si>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</si>
  <si>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</si>
  <si>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</si>
  <si>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</si>
  <si>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</si>
  <si>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</si>
  <si>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</si>
  <si>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</si>
  <si>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</si>
  <si>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</si>
  <si>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</si>
  <si>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</si>
  <si>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</si>
  <si>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</si>
  <si>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</si>
  <si>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</si>
  <si>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</si>
  <si>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</si>
  <si>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</si>
  <si>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</si>
  <si>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</si>
  <si>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</si>
  <si>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</si>
  <si>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</si>
  <si>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</si>
  <si>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</si>
  <si>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</si>
  <si>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</si>
  <si>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</si>
  <si>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</si>
  <si>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</si>
  <si>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</si>
  <si>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</si>
  <si>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</si>
  <si>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</si>
  <si>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</si>
  <si>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</si>
  <si>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</si>
  <si>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</si>
  <si>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</si>
  <si>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</si>
  <si>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</si>
  <si>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</si>
  <si>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</si>
  <si>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</si>
  <si>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</si>
  <si>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</si>
  <si>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</si>
  <si>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</si>
  <si>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</si>
  <si>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</si>
  <si>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</si>
  <si>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</si>
  <si>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</si>
  <si>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</si>
  <si>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</si>
  <si>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</si>
  <si>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</si>
  <si>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</si>
  <si>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</si>
  <si>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</si>
  <si>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</si>
  <si>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</si>
  <si>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</si>
  <si>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</si>
  <si>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</si>
  <si>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</si>
  <si>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</si>
  <si>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</si>
  <si>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</si>
  <si>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</si>
  <si>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</si>
  <si>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</si>
  <si>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</si>
  <si>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</si>
  <si>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</si>
  <si>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</si>
  <si>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</si>
  <si>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</si>
  <si>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</si>
  <si>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</si>
  <si>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</si>
  <si>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</si>
  <si>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</si>
  <si>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供用開始が平成9年4月で事業開始から40年未満であるため、管路については、耐用年数経過による更新を行っていないため管渠更新率が表示されていません。
　浄化センター施設等については、平成28年度からストックマネジメント計画により電気設備や機械設備などを順次更新し、メンテナンスと併せ、必要に応じて効率的な更新を実施していきます。
　今後は、ストックマネジメント計画を進めながら施設の適正な維持管理及び更新に取り組んでいきます。</t>
    <rPh sb="84" eb="85">
      <t>トウ</t>
    </rPh>
    <rPh sb="139" eb="140">
      <t>アワ</t>
    </rPh>
    <phoneticPr fontId="4"/>
  </si>
  <si>
    <t>　各指標に偏りがあるのは公共下水道事業の全体が完了していないためであり、現時点で経営の健全性や効率性を担保していくことは困難ですが、接続率向上に取り組んでいかなければなりません。
　また、整備事業の休止期間中に今後の人口動態や整備エリア内の宅地化の状況を分析し、当初整備計画の見直しを含め効率的な事業運営を目指す必要があります。</t>
    <rPh sb="12" eb="14">
      <t>コウキョウ</t>
    </rPh>
    <rPh sb="14" eb="17">
      <t>ゲスイドウ</t>
    </rPh>
    <rPh sb="17" eb="19">
      <t>ジギョウ</t>
    </rPh>
    <rPh sb="20" eb="22">
      <t>ゼンタイ</t>
    </rPh>
    <rPh sb="23" eb="25">
      <t>カンリョウ</t>
    </rPh>
    <rPh sb="60" eb="62">
      <t>コンナン</t>
    </rPh>
    <phoneticPr fontId="4"/>
  </si>
  <si>
    <t>　公共下水道の接続率は、平成30年度末現在で60.2％という水準にあり、経営の健全化のためには接続率の向上が最優先課題として挙げられます。
　また、管渠整備は、平成25年度施工分を最後に一時事業を休止しており、今後、浄化センターの稼働率が70%を超えた段階で再開について検討することにしています。
　一方、収益的収支比率は、100%に届いておらず単年度収支が毎年赤字となっており、一般会計からの基準外操出に頼らざるを得ない状況にあります。
　企業債残高対事業規模比率については、平成27年度から終末処理場の耐震化、機器更新の事業実施により数値が上昇しています。
　経費回収率及び汚水処理原価については、全国平均と比較して低い水準になっていますが、管渠整備が完了していないことと接続率が伸びていない状況では、料金改定等を実施出来る状況ではありませんので当面この水準で推移することになります。
　施設利用率及び水洗化率については、接続率が向上すれば数値が改善しますので、接続率をさらに伸ばせるよう取り組むことで経営の健全化、施設等の効率性の向上に努めていきます。</t>
    <rPh sb="150" eb="152">
      <t>イッポウ</t>
    </rPh>
    <rPh sb="264" eb="26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</si>
</sst>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68-4298-BD0E-288B69D375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4F68-4298-BD0E-288B69D375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c:v>
                </c:pt>
                <c:pt idx="1">
                  <c:v>43.58</c:v>
                </c:pt>
                <c:pt idx="2">
                  <c:v>42.26</c:v>
                </c:pt>
                <c:pt idx="3">
                  <c:v>43.53</c:v>
                </c:pt>
                <c:pt idx="4">
                  <c:v>42.89</c:v>
                </c:pt>
              </c:numCache>
            </c:numRef>
          </c:val>
          <c:extLst>
            <c:ext xmlns:c16="http://schemas.microsoft.com/office/drawing/2014/chart" uri="{C3380CC4-5D6E-409C-BE32-E72D297353CC}">
              <c16:uniqueId val="{00000000-9C85-4EC0-B4B5-D6D281CEB9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9C85-4EC0-B4B5-D6D281CEB9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55.44</c:v>
                </c:pt>
                <c:pt idx="1">
                  <c:v>56.7</c:v>
                </c:pt>
                <c:pt idx="2">
                  <c:v>58.34</c:v>
                </c:pt>
                <c:pt idx="3">
                  <c:v>59.15</c:v>
                </c:pt>
                <c:pt idx="4">
                  <c:v>60.66</c:v>
                </c:pt>
              </c:numCache>
            </c:numRef>
          </c:val>
          <c:extLst>
            <c:ext xmlns:c16="http://schemas.microsoft.com/office/drawing/2014/chart" uri="{C3380CC4-5D6E-409C-BE32-E72D297353CC}">
              <c16:uniqueId val="{00000000-BB59-41DB-9B0A-AE12C5F3B17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BB59-41DB-9B0A-AE12C5F3B17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92.69</c:v>
                </c:pt>
                <c:pt idx="1">
                  <c:v>80.709999999999994</c:v>
                </c:pt>
                <c:pt idx="2">
                  <c:v>81.99</c:v>
                </c:pt>
                <c:pt idx="3">
                  <c:v>66.64</c:v>
                </c:pt>
                <c:pt idx="4">
                  <c:v>72.349999999999994</c:v>
                </c:pt>
              </c:numCache>
            </c:numRef>
          </c:val>
          <c:extLst>
            <c:ext xmlns:c16="http://schemas.microsoft.com/office/drawing/2014/chart" uri="{C3380CC4-5D6E-409C-BE32-E72D297353CC}">
              <c16:uniqueId val="{00000000-5370-4E0B-A0D8-9201873FDD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0-4E0B-A0D8-9201873FDD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71-45AA-9D8E-8265BC16CCB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71-45AA-9D8E-8265BC16CCB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31-4335-9212-B31D812B1A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1-4335-9212-B31D812B1A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8B-493B-BAA2-D271144F10C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8B-493B-BAA2-D271144F10C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95-460E-9232-899819F4A8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95-460E-9232-899819F4A8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433.29</c:v>
                </c:pt>
                <c:pt idx="1">
                  <c:v>4137.88</c:v>
                </c:pt>
                <c:pt idx="2">
                  <c:v>3767.5</c:v>
                </c:pt>
                <c:pt idx="3">
                  <c:v>3513.82</c:v>
                </c:pt>
                <c:pt idx="4">
                  <c:v>1791.78</c:v>
                </c:pt>
              </c:numCache>
            </c:numRef>
          </c:val>
          <c:extLst>
            <c:ext xmlns:c16="http://schemas.microsoft.com/office/drawing/2014/chart" uri="{C3380CC4-5D6E-409C-BE32-E72D297353CC}">
              <c16:uniqueId val="{00000000-FD4D-4C31-AE46-8CABC62D78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FD4D-4C31-AE46-8CABC62D78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51.01</c:v>
                </c:pt>
                <c:pt idx="1">
                  <c:v>53.29</c:v>
                </c:pt>
                <c:pt idx="2">
                  <c:v>38.840000000000003</c:v>
                </c:pt>
                <c:pt idx="3">
                  <c:v>39.69</c:v>
                </c:pt>
                <c:pt idx="4">
                  <c:v>65.37</c:v>
                </c:pt>
              </c:numCache>
            </c:numRef>
          </c:val>
          <c:extLst>
            <c:ext xmlns:c16="http://schemas.microsoft.com/office/drawing/2014/chart" uri="{C3380CC4-5D6E-409C-BE32-E72D297353CC}">
              <c16:uniqueId val="{00000000-85BA-41BB-84A8-E5EC747E0C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85BA-41BB-84A8-E5EC747E0C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311.2</c:v>
                </c:pt>
                <c:pt idx="1">
                  <c:v>300.58999999999997</c:v>
                </c:pt>
                <c:pt idx="2">
                  <c:v>411.21</c:v>
                </c:pt>
                <c:pt idx="3">
                  <c:v>406.07</c:v>
                </c:pt>
                <c:pt idx="4">
                  <c:v>243.96</c:v>
                </c:pt>
              </c:numCache>
            </c:numRef>
          </c:val>
          <c:extLst>
            <c:ext xmlns:c16="http://schemas.microsoft.com/office/drawing/2014/chart" uri="{C3380CC4-5D6E-409C-BE32-E72D297353CC}">
              <c16:uniqueId val="{00000000-1524-4874-BB9F-E5DB03CBD2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1524-4874-BB9F-E5DB03CBD2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棚倉町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14156</v>
      </c>
      <c r="AM8" s="68"/>
      <c r="AN8" s="68"/>
      <c r="AO8" s="68"/>
      <c r="AP8" s="68"/>
      <c r="AQ8" s="68"/>
      <c r="AR8" s="68"/>
      <c r="AS8" s="68"/>
      <c r="AT8" s="67">
        <f>データ!T6</f>
        <v>159.93</v>
      </c>
      <c r="AU8" s="67"/>
      <c r="AV8" s="67"/>
      <c r="AW8" s="67"/>
      <c r="AX8" s="67"/>
      <c r="AY8" s="67"/>
      <c r="AZ8" s="67"/>
      <c r="BA8" s="67"/>
      <c r="BB8" s="67">
        <f>データ!U6</f>
        <v>88.51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31.63</v>
      </c>
      <c r="Q10" s="67"/>
      <c r="R10" s="67"/>
      <c r="S10" s="67"/>
      <c r="T10" s="67"/>
      <c r="U10" s="67"/>
      <c r="V10" s="67"/>
      <c r="W10" s="67">
        <f>データ!Q6</f>
        <v>92.8</v>
      </c>
      <c r="X10" s="67"/>
      <c r="Y10" s="67"/>
      <c r="Z10" s="67"/>
      <c r="AA10" s="67"/>
      <c r="AB10" s="67"/>
      <c r="AC10" s="67"/>
      <c r="AD10" s="68">
        <f>データ!R6</f>
        <v>2830</v>
      </c>
      <c r="AE10" s="68"/>
      <c r="AF10" s="68"/>
      <c r="AG10" s="68"/>
      <c r="AH10" s="68"/>
      <c r="AI10" s="68"/>
      <c r="AJ10" s="68"/>
      <c r="AK10" s="2"/>
      <c r="AL10" s="68">
        <f>データ!V6</f>
        <v>4451</v>
      </c>
      <c r="AM10" s="68"/>
      <c r="AN10" s="68"/>
      <c r="AO10" s="68"/>
      <c r="AP10" s="68"/>
      <c r="AQ10" s="68"/>
      <c r="AR10" s="68"/>
      <c r="AS10" s="68"/>
      <c r="AT10" s="67">
        <f>データ!W6</f>
        <v>1.74</v>
      </c>
      <c r="AU10" s="67"/>
      <c r="AV10" s="67"/>
      <c r="AW10" s="67"/>
      <c r="AX10" s="67"/>
      <c r="AY10" s="67"/>
      <c r="AZ10" s="67"/>
      <c r="BA10" s="67"/>
      <c r="BB10" s="67">
        <f>データ!X6</f>
        <v>2558.0500000000002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WzZLrpxhdS/q/iSsd6b4Avdz0GETxiwwAgMKQzZcm4ykwN1nzSrZMqVxxrPXp6EWl3JXQndc6sMTQuc3xlenag==" saltValue="D4KO5DhYJv6riGbfyFvi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74811</v>
      </c>
      <c r="D6" s="33">
        <f t="shared" si="3"/>
        <v>47</v>
      </c>
      <c r="E6" s="33">
        <f t="shared" si="3"/>
        <v>17</v>
      </c>
      <c r="F6" s="33">
        <f t="shared" si="3"/>
        <v>1</v>
      </c>
      <c r="G6" s="33">
        <f t="shared" si="3"/>
        <v>0</v>
      </c>
      <c r="H6" s="33" t="str">
        <f t="shared" si="3"/>
        <v>福島県　棚倉町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31.63</v>
      </c>
      <c r="Q6" s="34">
        <f t="shared" si="3"/>
        <v>92.8</v>
      </c>
      <c r="R6" s="34">
        <f t="shared" si="3"/>
        <v>2830</v>
      </c>
      <c r="S6" s="34">
        <f t="shared" si="3"/>
        <v>14156</v>
      </c>
      <c r="T6" s="34">
        <f t="shared" si="3"/>
        <v>159.93</v>
      </c>
      <c r="U6" s="34">
        <f t="shared" si="3"/>
        <v>88.51</v>
      </c>
      <c r="V6" s="34">
        <f t="shared" si="3"/>
        <v>4451</v>
      </c>
      <c r="W6" s="34">
        <f t="shared" si="3"/>
        <v>1.74</v>
      </c>
      <c r="X6" s="34">
        <f t="shared" si="3"/>
        <v>2558.0500000000002</v>
      </c>
      <c r="Y6" s="35">
        <f>IF(Y7="",NA(),Y7)</f>
        <v>92.69</v>
      </c>
      <c r="Z6" s="35">
        <f t="shared" ref="Z6:AH6" si="4">IF(Z7="",NA(),Z7)</f>
        <v>80.709999999999994</v>
      </c>
      <c r="AA6" s="35">
        <f t="shared" si="4"/>
        <v>81.99</v>
      </c>
      <c r="AB6" s="35">
        <f t="shared" si="4"/>
        <v>66.64</v>
      </c>
      <c r="AC6" s="35">
        <f t="shared" si="4"/>
        <v>72.349999999999994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433.29</v>
      </c>
      <c r="BG6" s="35">
        <f t="shared" ref="BG6:BO6" si="7">IF(BG7="",NA(),BG7)</f>
        <v>4137.88</v>
      </c>
      <c r="BH6" s="35">
        <f t="shared" si="7"/>
        <v>3767.5</v>
      </c>
      <c r="BI6" s="35">
        <f t="shared" si="7"/>
        <v>3513.82</v>
      </c>
      <c r="BJ6" s="35">
        <f t="shared" si="7"/>
        <v>1791.78</v>
      </c>
      <c r="BK6" s="35">
        <f t="shared" si="7"/>
        <v>1136.5</v>
      </c>
      <c r="BL6" s="35">
        <f t="shared" si="7"/>
        <v>1118.56</v>
      </c>
      <c r="BM6" s="35">
        <f t="shared" si="7"/>
        <v>1111.31</v>
      </c>
      <c r="BN6" s="35">
        <f t="shared" si="7"/>
        <v>966.33</v>
      </c>
      <c r="BO6" s="35">
        <f t="shared" si="7"/>
        <v>958.81</v>
      </c>
      <c r="BP6" s="34" t="str">
        <f>IF(BP7="","",IF(BP7="-","【-】","【"&amp;SUBSTITUTE(TEXT(BP7,"#,##0.00"),"-","△")&amp;"】"))</f>
        <v>【682.78】</v>
      </c>
      <c r="BQ6" s="35">
        <f>IF(BQ7="",NA(),BQ7)</f>
        <v>51.01</v>
      </c>
      <c r="BR6" s="35">
        <f t="shared" ref="BR6:BZ6" si="8">IF(BR7="",NA(),BR7)</f>
        <v>53.29</v>
      </c>
      <c r="BS6" s="35">
        <f t="shared" si="8"/>
        <v>38.840000000000003</v>
      </c>
      <c r="BT6" s="35">
        <f t="shared" si="8"/>
        <v>39.69</v>
      </c>
      <c r="BU6" s="35">
        <f t="shared" si="8"/>
        <v>65.37</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311.2</v>
      </c>
      <c r="CC6" s="35">
        <f t="shared" ref="CC6:CK6" si="9">IF(CC7="",NA(),CC7)</f>
        <v>300.58999999999997</v>
      </c>
      <c r="CD6" s="35">
        <f t="shared" si="9"/>
        <v>411.21</v>
      </c>
      <c r="CE6" s="35">
        <f t="shared" si="9"/>
        <v>406.07</v>
      </c>
      <c r="CF6" s="35">
        <f t="shared" si="9"/>
        <v>243.96</v>
      </c>
      <c r="CG6" s="35">
        <f t="shared" si="9"/>
        <v>217.82</v>
      </c>
      <c r="CH6" s="35">
        <f t="shared" si="9"/>
        <v>215.28</v>
      </c>
      <c r="CI6" s="35">
        <f t="shared" si="9"/>
        <v>207.96</v>
      </c>
      <c r="CJ6" s="35">
        <f t="shared" si="9"/>
        <v>194.31</v>
      </c>
      <c r="CK6" s="35">
        <f t="shared" si="9"/>
        <v>190.99</v>
      </c>
      <c r="CL6" s="34" t="str">
        <f>IF(CL7="","",IF(CL7="-","【-】","【"&amp;SUBSTITUTE(TEXT(CL7,"#,##0.00"),"-","△")&amp;"】"))</f>
        <v>【136.86】</v>
      </c>
      <c r="CM6" s="35">
        <f>IF(CM7="",NA(),CM7)</f>
        <v>42</v>
      </c>
      <c r="CN6" s="35">
        <f t="shared" ref="CN6:CV6" si="10">IF(CN7="",NA(),CN7)</f>
        <v>43.58</v>
      </c>
      <c r="CO6" s="35">
        <f t="shared" si="10"/>
        <v>42.26</v>
      </c>
      <c r="CP6" s="35">
        <f t="shared" si="10"/>
        <v>43.53</v>
      </c>
      <c r="CQ6" s="35">
        <f t="shared" si="10"/>
        <v>42.89</v>
      </c>
      <c r="CR6" s="35">
        <f t="shared" si="10"/>
        <v>54.44</v>
      </c>
      <c r="CS6" s="35">
        <f t="shared" si="10"/>
        <v>54.67</v>
      </c>
      <c r="CT6" s="35">
        <f t="shared" si="10"/>
        <v>53.51</v>
      </c>
      <c r="CU6" s="35">
        <f t="shared" si="10"/>
        <v>53.5</v>
      </c>
      <c r="CV6" s="35">
        <f t="shared" si="10"/>
        <v>52.58</v>
      </c>
      <c r="CW6" s="34" t="str">
        <f>IF(CW7="","",IF(CW7="-","【-】","【"&amp;SUBSTITUTE(TEXT(CW7,"#,##0.00"),"-","△")&amp;"】"))</f>
        <v>【58.98】</v>
      </c>
      <c r="CX6" s="35">
        <f>IF(CX7="",NA(),CX7)</f>
        <v>55.44</v>
      </c>
      <c r="CY6" s="35">
        <f t="shared" ref="CY6:DG6" si="11">IF(CY7="",NA(),CY7)</f>
        <v>56.7</v>
      </c>
      <c r="CZ6" s="35">
        <f t="shared" si="11"/>
        <v>58.34</v>
      </c>
      <c r="DA6" s="35">
        <f t="shared" si="11"/>
        <v>59.15</v>
      </c>
      <c r="DB6" s="35">
        <f t="shared" si="11"/>
        <v>60.66</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74811</v>
      </c>
      <c r="D7" s="37">
        <v>47</v>
      </c>
      <c r="E7" s="37">
        <v>17</v>
      </c>
      <c r="F7" s="37">
        <v>1</v>
      </c>
      <c r="G7" s="37">
        <v>0</v>
      </c>
      <c r="H7" s="37" t="s">
        <v>97</v>
      </c>
      <c r="I7" s="37" t="s">
        <v>98</v>
      </c>
      <c r="J7" s="37" t="s">
        <v>99</v>
      </c>
      <c r="K7" s="37" t="s">
        <v>100</v>
      </c>
      <c r="L7" s="37" t="s">
        <v>101</v>
      </c>
      <c r="M7" s="37" t="s">
        <v>102</v>
      </c>
      <c r="N7" s="38" t="s">
        <v>103</v>
      </c>
      <c r="O7" s="38" t="s">
        <v>104</v>
      </c>
      <c r="P7" s="38">
        <v>31.63</v>
      </c>
      <c r="Q7" s="38">
        <v>92.8</v>
      </c>
      <c r="R7" s="38">
        <v>2830</v>
      </c>
      <c r="S7" s="38">
        <v>14156</v>
      </c>
      <c r="T7" s="38">
        <v>159.93</v>
      </c>
      <c r="U7" s="38">
        <v>88.51</v>
      </c>
      <c r="V7" s="38">
        <v>4451</v>
      </c>
      <c r="W7" s="38">
        <v>1.74</v>
      </c>
      <c r="X7" s="38">
        <v>2558.0500000000002</v>
      </c>
      <c r="Y7" s="38">
        <v>92.69</v>
      </c>
      <c r="Z7" s="38">
        <v>80.709999999999994</v>
      </c>
      <c r="AA7" s="38">
        <v>81.99</v>
      </c>
      <c r="AB7" s="38">
        <v>66.64</v>
      </c>
      <c r="AC7" s="38">
        <v>72.349999999999994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433.29</v>
      </c>
      <c r="BG7" s="38">
        <v>4137.88</v>
      </c>
      <c r="BH7" s="38">
        <v>3767.5</v>
      </c>
      <c r="BI7" s="38">
        <v>3513.82</v>
      </c>
      <c r="BJ7" s="38">
        <v>1791.78</v>
      </c>
      <c r="BK7" s="38">
        <v>1136.5</v>
      </c>
      <c r="BL7" s="38">
        <v>1118.56</v>
      </c>
      <c r="BM7" s="38">
        <v>1111.31</v>
      </c>
      <c r="BN7" s="38">
        <v>966.33</v>
      </c>
      <c r="BO7" s="38">
        <v>958.81</v>
      </c>
      <c r="BP7" s="38">
        <v>682.78</v>
      </c>
      <c r="BQ7" s="38">
        <v>51.01</v>
      </c>
      <c r="BR7" s="38">
        <v>53.29</v>
      </c>
      <c r="BS7" s="38">
        <v>38.840000000000003</v>
      </c>
      <c r="BT7" s="38">
        <v>39.69</v>
      </c>
      <c r="BU7" s="38">
        <v>65.37</v>
      </c>
      <c r="BV7" s="38">
        <v>71.650000000000006</v>
      </c>
      <c r="BW7" s="38">
        <v>72.33</v>
      </c>
      <c r="BX7" s="38">
        <v>75.540000000000006</v>
      </c>
      <c r="BY7" s="38">
        <v>81.739999999999995</v>
      </c>
      <c r="BZ7" s="38">
        <v>82.88</v>
      </c>
      <c r="CA7" s="38">
        <v>100.91</v>
      </c>
      <c r="CB7" s="38">
        <v>311.2</v>
      </c>
      <c r="CC7" s="38">
        <v>300.58999999999997</v>
      </c>
      <c r="CD7" s="38">
        <v>411.21</v>
      </c>
      <c r="CE7" s="38">
        <v>406.07</v>
      </c>
      <c r="CF7" s="38">
        <v>243.96</v>
      </c>
      <c r="CG7" s="38">
        <v>217.82</v>
      </c>
      <c r="CH7" s="38">
        <v>215.28</v>
      </c>
      <c r="CI7" s="38">
        <v>207.96</v>
      </c>
      <c r="CJ7" s="38">
        <v>194.31</v>
      </c>
      <c r="CK7" s="38">
        <v>190.99</v>
      </c>
      <c r="CL7" s="38">
        <v>136.86000000000001</v>
      </c>
      <c r="CM7" s="38">
        <v>42</v>
      </c>
      <c r="CN7" s="38">
        <v>43.58</v>
      </c>
      <c r="CO7" s="38">
        <v>42.26</v>
      </c>
      <c r="CP7" s="38">
        <v>43.53</v>
      </c>
      <c r="CQ7" s="38">
        <v>42.89</v>
      </c>
      <c r="CR7" s="38">
        <v>54.44</v>
      </c>
      <c r="CS7" s="38">
        <v>54.67</v>
      </c>
      <c r="CT7" s="38">
        <v>53.51</v>
      </c>
      <c r="CU7" s="38">
        <v>53.5</v>
      </c>
      <c r="CV7" s="38">
        <v>52.58</v>
      </c>
      <c r="CW7" s="38">
        <v>58.98</v>
      </c>
      <c r="CX7" s="38">
        <v>55.44</v>
      </c>
      <c r="CY7" s="38">
        <v>56.7</v>
      </c>
      <c r="CZ7" s="38">
        <v>58.34</v>
      </c>
      <c r="DA7" s="38">
        <v>59.15</v>
      </c>
      <c r="DB7" s="38">
        <v>60.66</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U1031</cp:lastModifiedBy>
  <dcterms:created xsi:type="dcterms:W3CDTF">2019-12-05T05:01:45Z</dcterms:created>
  <dcterms:modified xsi:type="dcterms:W3CDTF">2020-01-21T06:31:17Z</dcterms:modified>
  <cp:category/>
</cp:coreProperties>
</file>