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2.101.10\Share\Disk\10_生活環境課\③上下水道係\藤田\31報告\経営比較分析\"/>
    </mc:Choice>
  </mc:AlternateContent>
  <workbookProtection workbookAlgorithmName="SHA-512" workbookHashValue="xcoEz/zs6a3rKkoF3Tu7sF49IQ3BvY1pL+FWLcR3YVo1dT/iefppINNKLcNh87fF8k/vqzmeZtn2d5e7LE3GTg==" workbookSaltValue="k564E4FWBzd8I5LC1GTtP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<sst xmlns="http://schemas.openxmlformats.org/spreadsheetml/2006/main" count="220" uniqueCount="107">
  <si>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</si>
  <si>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</si>
  <si>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</si>
  <si>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</si>
  <si>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</si>
  <si>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</si>
  <si>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</si>
  <si>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</si>
  <si>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</si>
  <si>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</si>
  <si>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</si>
  <si>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</si>
  <si>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</si>
  <si>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</si>
  <si>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</si>
  <si>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</si>
  <si>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</si>
  <si>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</si>
  <si>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</si>
  <si>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</si>
  <si>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</si>
  <si>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</si>
  <si>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</si>
  <si>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</si>
  <si>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</si>
  <si>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</si>
  <si>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</si>
  <si>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</si>
  <si>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</si>
  <si>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</si>
  <si>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</si>
  <si>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</si>
  <si>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</si>
  <si>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</si>
  <si>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</si>
  <si>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</si>
  <si>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</si>
  <si>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</si>
  <si>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</si>
  <si>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</si>
  <si>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</si>
  <si>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</si>
  <si>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</si>
  <si>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</si>
  <si>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</si>
  <si>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</si>
  <si>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</si>
  <si>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</si>
  <si>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</si>
  <si>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</si>
  <si>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</si>
  <si>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</si>
  <si>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</si>
  <si>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</si>
  <si>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</si>
  <si>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</si>
  <si>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</si>
  <si>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</si>
  <si>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</si>
  <si>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</si>
  <si>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</si>
  <si>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</si>
  <si>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</si>
  <si>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</si>
  <si>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</si>
  <si>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</si>
  <si>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</si>
  <si>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</si>
  <si>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</si>
  <si>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</si>
  <si>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</si>
  <si>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</si>
  <si>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</si>
  <si>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</si>
  <si>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</si>
  <si>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</si>
  <si>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</si>
  <si>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</si>
  <si>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</si>
  <si>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</si>
  <si>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</si>
  <si>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</si>
  <si>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</si>
  <si>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</si>
  <si>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</si>
  <si>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</si>
  <si>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</si>
  <si>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</si>
  <si>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</si>
  <si>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</si>
  <si>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</si>
  <si>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</si>
  <si>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</si>
  <si>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</si>
  <si>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</si>
  <si>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</si>
  <si>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</si>
  <si>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</si>
  <si>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</si>
  <si>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</si>
  <si>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</si>
  <si>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</si>
  <si>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</si>
  <si>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</si>
  <si>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経年化率は高くＨ30で37.12％と平均値より22.99ポイント上回っている。4系統の水源からなる小規模な施設を数多く有しており、供用開始から50年が経過している。老朽化した施設の更新を順次実施しており、今後も計画的に行っていかなければならない。</t>
    <rPh sb="1" eb="3">
      <t>カンロ</t>
    </rPh>
    <rPh sb="3" eb="5">
      <t>ケイネン</t>
    </rPh>
    <rPh sb="5" eb="6">
      <t>カ</t>
    </rPh>
    <rPh sb="6" eb="7">
      <t>リツ</t>
    </rPh>
    <rPh sb="8" eb="9">
      <t>タカ</t>
    </rPh>
    <rPh sb="21" eb="24">
      <t>ヘイキンチ</t>
    </rPh>
    <rPh sb="35" eb="37">
      <t>ウワマワ</t>
    </rPh>
    <rPh sb="43" eb="45">
      <t>ケイトウ</t>
    </rPh>
    <rPh sb="46" eb="48">
      <t>スイゲン</t>
    </rPh>
    <rPh sb="52" eb="55">
      <t>ショウキボ</t>
    </rPh>
    <rPh sb="56" eb="58">
      <t>シセツ</t>
    </rPh>
    <rPh sb="59" eb="61">
      <t>カズオオ</t>
    </rPh>
    <rPh sb="62" eb="63">
      <t>ユウ</t>
    </rPh>
    <rPh sb="68" eb="70">
      <t>キョウヨウ</t>
    </rPh>
    <rPh sb="70" eb="72">
      <t>カイシ</t>
    </rPh>
    <rPh sb="76" eb="77">
      <t>ネン</t>
    </rPh>
    <rPh sb="78" eb="80">
      <t>ケイカ</t>
    </rPh>
    <rPh sb="85" eb="88">
      <t>ロウキュウカ</t>
    </rPh>
    <rPh sb="90" eb="92">
      <t>シセツ</t>
    </rPh>
    <rPh sb="93" eb="95">
      <t>コウシン</t>
    </rPh>
    <rPh sb="96" eb="98">
      <t>ジュンジ</t>
    </rPh>
    <rPh sb="98" eb="100">
      <t>ジッシ</t>
    </rPh>
    <rPh sb="105" eb="107">
      <t>コンゴ</t>
    </rPh>
    <rPh sb="108" eb="111">
      <t>ケイカクテキ</t>
    </rPh>
    <rPh sb="112" eb="113">
      <t>オコナ</t>
    </rPh>
    <phoneticPr fontId="4"/>
  </si>
  <si>
    <t>　給水原価が供給単価の約半分という現状から料金の見直しを行い、適正な料金設定への改善が必要な状況にある。漏水箇所の修繕を行った結果有収率は改善しているが、今後も老朽管路の計画的な更新を行い、有収率の向上を図ることで経営の安定化に繋げていかなければならない。給水人口が減少していく中で、事業を継続するためには、施設・管路を効率的に維持管理し、計画的な更新を進めていく必要がある。</t>
    <rPh sb="1" eb="3">
      <t>キュウスイ</t>
    </rPh>
    <rPh sb="3" eb="5">
      <t>ゲンカ</t>
    </rPh>
    <rPh sb="6" eb="8">
      <t>キョウキュウ</t>
    </rPh>
    <rPh sb="8" eb="10">
      <t>タンカ</t>
    </rPh>
    <rPh sb="11" eb="14">
      <t>ヤクハンブン</t>
    </rPh>
    <rPh sb="17" eb="19">
      <t>ゲンジョウ</t>
    </rPh>
    <rPh sb="21" eb="23">
      <t>リョウキン</t>
    </rPh>
    <rPh sb="24" eb="26">
      <t>ミナオ</t>
    </rPh>
    <rPh sb="28" eb="29">
      <t>オコナ</t>
    </rPh>
    <rPh sb="31" eb="33">
      <t>テキセイ</t>
    </rPh>
    <rPh sb="34" eb="36">
      <t>リョウキン</t>
    </rPh>
    <rPh sb="36" eb="38">
      <t>セッテイ</t>
    </rPh>
    <rPh sb="40" eb="42">
      <t>カイゼン</t>
    </rPh>
    <rPh sb="43" eb="45">
      <t>ヒツヨウ</t>
    </rPh>
    <rPh sb="46" eb="48">
      <t>ジョウキョウ</t>
    </rPh>
    <rPh sb="52" eb="54">
      <t>ロウスイ</t>
    </rPh>
    <rPh sb="54" eb="56">
      <t>カショ</t>
    </rPh>
    <rPh sb="57" eb="59">
      <t>シュウゼン</t>
    </rPh>
    <rPh sb="60" eb="61">
      <t>オコナ</t>
    </rPh>
    <rPh sb="63" eb="65">
      <t>ケッカ</t>
    </rPh>
    <rPh sb="65" eb="67">
      <t>ユウシュウ</t>
    </rPh>
    <rPh sb="67" eb="68">
      <t>リツ</t>
    </rPh>
    <rPh sb="69" eb="71">
      <t>カイゼン</t>
    </rPh>
    <rPh sb="77" eb="79">
      <t>コンゴ</t>
    </rPh>
    <rPh sb="80" eb="82">
      <t>ロウキュウ</t>
    </rPh>
    <rPh sb="82" eb="84">
      <t>カンロ</t>
    </rPh>
    <rPh sb="85" eb="88">
      <t>ケイカクテキ</t>
    </rPh>
    <rPh sb="89" eb="91">
      <t>コウシン</t>
    </rPh>
    <rPh sb="92" eb="93">
      <t>オコナ</t>
    </rPh>
    <rPh sb="95" eb="97">
      <t>ユウシュウ</t>
    </rPh>
    <rPh sb="97" eb="98">
      <t>リツ</t>
    </rPh>
    <rPh sb="99" eb="101">
      <t>コウジョウ</t>
    </rPh>
    <rPh sb="102" eb="103">
      <t>ハカ</t>
    </rPh>
    <rPh sb="107" eb="109">
      <t>ケイエイ</t>
    </rPh>
    <rPh sb="110" eb="113">
      <t>アンテイカ</t>
    </rPh>
    <rPh sb="114" eb="115">
      <t>ツナ</t>
    </rPh>
    <rPh sb="128" eb="130">
      <t>キュウスイ</t>
    </rPh>
    <rPh sb="130" eb="132">
      <t>ジンコウ</t>
    </rPh>
    <rPh sb="133" eb="135">
      <t>ゲンショウ</t>
    </rPh>
    <rPh sb="139" eb="140">
      <t>ナカ</t>
    </rPh>
    <rPh sb="142" eb="144">
      <t>ジギョウ</t>
    </rPh>
    <rPh sb="145" eb="147">
      <t>ケイゾク</t>
    </rPh>
    <rPh sb="154" eb="156">
      <t>シセツ</t>
    </rPh>
    <rPh sb="157" eb="159">
      <t>カンロ</t>
    </rPh>
    <rPh sb="160" eb="163">
      <t>コウリツテキ</t>
    </rPh>
    <rPh sb="164" eb="166">
      <t>イジ</t>
    </rPh>
    <rPh sb="166" eb="168">
      <t>カンリ</t>
    </rPh>
    <rPh sb="170" eb="173">
      <t>ケイカクテキ</t>
    </rPh>
    <rPh sb="174" eb="176">
      <t>コウシン</t>
    </rPh>
    <rPh sb="177" eb="178">
      <t>スス</t>
    </rPh>
    <rPh sb="182" eb="184">
      <t>ヒツヨウ</t>
    </rPh>
    <phoneticPr fontId="4"/>
  </si>
  <si>
    <t>①経常収支比率は100％以上で推移してはいるが、類似団体と比較すると⑤料金回収率は低く、一般会計からの繰入金等給水収益以外の収入で賄われているのが現状である。　③流動比率は100％を上回っているが、流動資産のうち給水収益で得た割合は低い。　④企業債残高対給水収益比率はＨ29までは減少傾向にあったが、Ｈ30は老朽化した配水池の更新工事の資金として借入をしたことにより増加している。　⑥給水原価が類似団体と比較して高い要因としては、広範な管路と多数の小規模施設の維持管理に多額に費用がかかる状況にあることと、経常費用に係る減価償却費の割合が高いことにある。　⑦施設利用率は平均値を14.37ポイント上回っているが給水人口の減少等によりＨ28から減少傾向にある。　 ⑧有収率は漏水修繕等により改善されており、Ｈ29より1.86ポイント上回った。　　　　　　　　　　　　　　　　　　　</t>
    <rPh sb="1" eb="3">
      <t>ケイジョウ</t>
    </rPh>
    <rPh sb="3" eb="5">
      <t>シュウシ</t>
    </rPh>
    <rPh sb="5" eb="7">
      <t>ヒリツ</t>
    </rPh>
    <rPh sb="12" eb="14">
      <t>イジョウ</t>
    </rPh>
    <rPh sb="15" eb="17">
      <t>スイイ</t>
    </rPh>
    <rPh sb="24" eb="26">
      <t>ルイジ</t>
    </rPh>
    <rPh sb="26" eb="28">
      <t>ダンタイ</t>
    </rPh>
    <rPh sb="29" eb="31">
      <t>ヒカク</t>
    </rPh>
    <rPh sb="35" eb="37">
      <t>リョウキン</t>
    </rPh>
    <rPh sb="37" eb="39">
      <t>カイシュウ</t>
    </rPh>
    <rPh sb="39" eb="40">
      <t>リツ</t>
    </rPh>
    <rPh sb="41" eb="42">
      <t>ヒク</t>
    </rPh>
    <rPh sb="44" eb="46">
      <t>イッパン</t>
    </rPh>
    <rPh sb="46" eb="48">
      <t>カイケイ</t>
    </rPh>
    <rPh sb="51" eb="53">
      <t>クリイレ</t>
    </rPh>
    <rPh sb="53" eb="54">
      <t>キン</t>
    </rPh>
    <rPh sb="54" eb="55">
      <t>ナド</t>
    </rPh>
    <rPh sb="55" eb="57">
      <t>キュウスイ</t>
    </rPh>
    <rPh sb="57" eb="59">
      <t>シュウエキ</t>
    </rPh>
    <rPh sb="59" eb="61">
      <t>イガイ</t>
    </rPh>
    <rPh sb="62" eb="64">
      <t>シュウニュウ</t>
    </rPh>
    <rPh sb="65" eb="66">
      <t>マカナ</t>
    </rPh>
    <rPh sb="73" eb="75">
      <t>ゲンジョウ</t>
    </rPh>
    <rPh sb="81" eb="83">
      <t>リュウドウ</t>
    </rPh>
    <rPh sb="83" eb="85">
      <t>ヒリツ</t>
    </rPh>
    <rPh sb="91" eb="93">
      <t>ウワマワ</t>
    </rPh>
    <rPh sb="99" eb="101">
      <t>リュウドウ</t>
    </rPh>
    <rPh sb="101" eb="103">
      <t>シサン</t>
    </rPh>
    <rPh sb="106" eb="108">
      <t>キュウスイ</t>
    </rPh>
    <rPh sb="108" eb="110">
      <t>シュウエキ</t>
    </rPh>
    <rPh sb="111" eb="112">
      <t>エ</t>
    </rPh>
    <rPh sb="113" eb="115">
      <t>ワリアイ</t>
    </rPh>
    <rPh sb="116" eb="117">
      <t>ヒク</t>
    </rPh>
    <rPh sb="123" eb="124">
      <t>サイ</t>
    </rPh>
    <rPh sb="124" eb="126">
      <t>ザンダカ</t>
    </rPh>
    <rPh sb="126" eb="127">
      <t>タイ</t>
    </rPh>
    <rPh sb="127" eb="129">
      <t>キュウスイ</t>
    </rPh>
    <rPh sb="129" eb="131">
      <t>シュウエキ</t>
    </rPh>
    <rPh sb="131" eb="133">
      <t>ヒリツ</t>
    </rPh>
    <rPh sb="140" eb="142">
      <t>ゲンショウ</t>
    </rPh>
    <rPh sb="142" eb="144">
      <t>ケイコウ</t>
    </rPh>
    <rPh sb="154" eb="157">
      <t>ロウキュウカ</t>
    </rPh>
    <rPh sb="159" eb="162">
      <t>ハイスイチ</t>
    </rPh>
    <rPh sb="163" eb="165">
      <t>コウシン</t>
    </rPh>
    <rPh sb="165" eb="167">
      <t>コウジ</t>
    </rPh>
    <rPh sb="168" eb="170">
      <t>シキン</t>
    </rPh>
    <rPh sb="173" eb="175">
      <t>カリイレ</t>
    </rPh>
    <rPh sb="183" eb="185">
      <t>ゾウカ</t>
    </rPh>
    <rPh sb="192" eb="194">
      <t>キュウスイ</t>
    </rPh>
    <rPh sb="194" eb="196">
      <t>ゲンカ</t>
    </rPh>
    <rPh sb="197" eb="199">
      <t>ルイジ</t>
    </rPh>
    <rPh sb="199" eb="201">
      <t>ダンタイ</t>
    </rPh>
    <rPh sb="202" eb="204">
      <t>ヒカク</t>
    </rPh>
    <rPh sb="206" eb="207">
      <t>タカ</t>
    </rPh>
    <rPh sb="208" eb="210">
      <t>ヨウイン</t>
    </rPh>
    <rPh sb="215" eb="217">
      <t>コウハン</t>
    </rPh>
    <rPh sb="218" eb="220">
      <t>カンロ</t>
    </rPh>
    <rPh sb="221" eb="223">
      <t>タスウ</t>
    </rPh>
    <rPh sb="224" eb="227">
      <t>ショウキボ</t>
    </rPh>
    <rPh sb="227" eb="229">
      <t>シセツ</t>
    </rPh>
    <rPh sb="230" eb="232">
      <t>イジ</t>
    </rPh>
    <rPh sb="232" eb="234">
      <t>カンリ</t>
    </rPh>
    <rPh sb="235" eb="237">
      <t>タガク</t>
    </rPh>
    <rPh sb="238" eb="240">
      <t>ヒヨウ</t>
    </rPh>
    <rPh sb="244" eb="246">
      <t>ジョウキョウ</t>
    </rPh>
    <rPh sb="279" eb="281">
      <t>シセツ</t>
    </rPh>
    <rPh sb="281" eb="284">
      <t>リヨウリツ</t>
    </rPh>
    <rPh sb="285" eb="288">
      <t>ヘイキンチ</t>
    </rPh>
    <rPh sb="298" eb="300">
      <t>ウワマワ</t>
    </rPh>
    <rPh sb="305" eb="307">
      <t>キュウスイ</t>
    </rPh>
    <rPh sb="307" eb="309">
      <t>ジンコウ</t>
    </rPh>
    <rPh sb="310" eb="312">
      <t>ゲンショウ</t>
    </rPh>
    <rPh sb="312" eb="313">
      <t>ナド</t>
    </rPh>
    <rPh sb="321" eb="323">
      <t>ゲンショウ</t>
    </rPh>
    <rPh sb="323" eb="325">
      <t>ケイコウ</t>
    </rPh>
    <rPh sb="332" eb="334">
      <t>ユウシュウ</t>
    </rPh>
    <rPh sb="334" eb="335">
      <t>リツ</t>
    </rPh>
    <rPh sb="336" eb="338">
      <t>ロウスイ</t>
    </rPh>
    <rPh sb="338" eb="340">
      <t>シュウゼン</t>
    </rPh>
    <rPh sb="340" eb="341">
      <t>ナド</t>
    </rPh>
    <rPh sb="344" eb="346">
      <t>カイゼン</t>
    </rPh>
    <rPh sb="365" eb="36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</si>
</sst>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0.11</c:v>
                </c:pt>
                <c:pt idx="3">
                  <c:v>0</c:v>
                </c:pt>
                <c:pt idx="4" formatCode="#,##0.00;&quot;△&quot;#,##0.00;&quot;-&quot;">
                  <c:v>7.0000000000000007E-2</c:v>
                </c:pt>
              </c:numCache>
            </c:numRef>
          </c:val>
          <c:extLst xmlns:c16r2="http://schemas.microsoft.com/office/drawing/2015/06/chart">
            <c:ext xmlns:c16="http://schemas.microsoft.com/office/drawing/2014/chart" uri="{C3380CC4-5D6E-409C-BE32-E72D297353CC}">
              <c16:uniqueId val="{00000000-E581-4414-A7A9-8ADA2033B40B}"/>
            </c:ext>
          </c:extLst>
        </c:ser>
        <c:dLbls>
          <c:showLegendKey val="0"/>
          <c:showVal val="0"/>
          <c:showCatName val="0"/>
          <c:showSerName val="0"/>
          <c:showPercent val="0"/>
          <c:showBubbleSize val="0"/>
        </c:dLbls>
        <c:gapWidth val="150"/>
        <c:axId val="143525920"/>
        <c:axId val="20856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E581-4414-A7A9-8ADA2033B40B}"/>
            </c:ext>
          </c:extLst>
        </c:ser>
        <c:dLbls>
          <c:showLegendKey val="0"/>
          <c:showVal val="0"/>
          <c:showCatName val="0"/>
          <c:showSerName val="0"/>
          <c:showPercent val="0"/>
          <c:showBubbleSize val="0"/>
        </c:dLbls>
        <c:marker val="1"/>
        <c:smooth val="0"/>
        <c:axId val="143525920"/>
        <c:axId val="208565040"/>
      </c:lineChart>
      <c:dateAx>
        <c:axId val="143525920"/>
        <c:scaling>
          <c:orientation val="minMax"/>
        </c:scaling>
        <c:delete val="1"/>
        <c:axPos val="b"/>
        <c:numFmt formatCode="ge" sourceLinked="1"/>
        <c:majorTickMark val="none"/>
        <c:minorTickMark val="none"/>
        <c:tickLblPos val="none"/>
        <c:crossAx val="208565040"/>
        <c:crosses val="autoZero"/>
        <c:auto val="1"/>
        <c:lblOffset val="100"/>
        <c:baseTimeUnit val="years"/>
      </c:dateAx>
      <c:valAx>
        <c:axId val="20856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73.41</c:v>
                </c:pt>
                <c:pt idx="1">
                  <c:v>73.98</c:v>
                </c:pt>
                <c:pt idx="2">
                  <c:v>70.400000000000006</c:v>
                </c:pt>
                <c:pt idx="3">
                  <c:v>67.17</c:v>
                </c:pt>
                <c:pt idx="4">
                  <c:v>64.66</c:v>
                </c:pt>
              </c:numCache>
            </c:numRef>
          </c:val>
          <c:extLst xmlns:c16r2="http://schemas.microsoft.com/office/drawing/2015/06/chart">
            <c:ext xmlns:c16="http://schemas.microsoft.com/office/drawing/2014/chart" uri="{C3380CC4-5D6E-409C-BE32-E72D297353CC}">
              <c16:uniqueId val="{00000000-54D4-4AC2-97DD-0AC9FC12C338}"/>
            </c:ext>
          </c:extLst>
        </c:ser>
        <c:dLbls>
          <c:showLegendKey val="0"/>
          <c:showVal val="0"/>
          <c:showCatName val="0"/>
          <c:showSerName val="0"/>
          <c:showPercent val="0"/>
          <c:showBubbleSize val="0"/>
        </c:dLbls>
        <c:gapWidth val="150"/>
        <c:axId val="209476864"/>
        <c:axId val="20947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54D4-4AC2-97DD-0AC9FC12C338}"/>
            </c:ext>
          </c:extLst>
        </c:ser>
        <c:dLbls>
          <c:showLegendKey val="0"/>
          <c:showVal val="0"/>
          <c:showCatName val="0"/>
          <c:showSerName val="0"/>
          <c:showPercent val="0"/>
          <c:showBubbleSize val="0"/>
        </c:dLbls>
        <c:marker val="1"/>
        <c:smooth val="0"/>
        <c:axId val="209476864"/>
        <c:axId val="209477256"/>
      </c:lineChart>
      <c:dateAx>
        <c:axId val="209476864"/>
        <c:scaling>
          <c:orientation val="minMax"/>
        </c:scaling>
        <c:delete val="1"/>
        <c:axPos val="b"/>
        <c:numFmt formatCode="ge" sourceLinked="1"/>
        <c:majorTickMark val="none"/>
        <c:minorTickMark val="none"/>
        <c:tickLblPos val="none"/>
        <c:crossAx val="209477256"/>
        <c:crosses val="autoZero"/>
        <c:auto val="1"/>
        <c:lblOffset val="100"/>
        <c:baseTimeUnit val="years"/>
      </c:dateAx>
      <c:valAx>
        <c:axId val="20947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72.08</c:v>
                </c:pt>
                <c:pt idx="1">
                  <c:v>72.09</c:v>
                </c:pt>
                <c:pt idx="2">
                  <c:v>77.099999999999994</c:v>
                </c:pt>
                <c:pt idx="3">
                  <c:v>80.72</c:v>
                </c:pt>
                <c:pt idx="4">
                  <c:v>82.58</c:v>
                </c:pt>
              </c:numCache>
            </c:numRef>
          </c:val>
          <c:extLst xmlns:c16r2="http://schemas.microsoft.com/office/drawing/2015/06/chart">
            <c:ext xmlns:c16="http://schemas.microsoft.com/office/drawing/2014/chart" uri="{C3380CC4-5D6E-409C-BE32-E72D297353CC}">
              <c16:uniqueId val="{00000000-83AA-41F8-A5F0-9F4369566D8C}"/>
            </c:ext>
          </c:extLst>
        </c:ser>
        <c:dLbls>
          <c:showLegendKey val="0"/>
          <c:showVal val="0"/>
          <c:showCatName val="0"/>
          <c:showSerName val="0"/>
          <c:showPercent val="0"/>
          <c:showBubbleSize val="0"/>
        </c:dLbls>
        <c:gapWidth val="150"/>
        <c:axId val="209478432"/>
        <c:axId val="20947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83AA-41F8-A5F0-9F4369566D8C}"/>
            </c:ext>
          </c:extLst>
        </c:ser>
        <c:dLbls>
          <c:showLegendKey val="0"/>
          <c:showVal val="0"/>
          <c:showCatName val="0"/>
          <c:showSerName val="0"/>
          <c:showPercent val="0"/>
          <c:showBubbleSize val="0"/>
        </c:dLbls>
        <c:marker val="1"/>
        <c:smooth val="0"/>
        <c:axId val="209478432"/>
        <c:axId val="209478824"/>
      </c:lineChart>
      <c:dateAx>
        <c:axId val="209478432"/>
        <c:scaling>
          <c:orientation val="minMax"/>
        </c:scaling>
        <c:delete val="1"/>
        <c:axPos val="b"/>
        <c:numFmt formatCode="ge" sourceLinked="1"/>
        <c:majorTickMark val="none"/>
        <c:minorTickMark val="none"/>
        <c:tickLblPos val="none"/>
        <c:crossAx val="209478824"/>
        <c:crosses val="autoZero"/>
        <c:auto val="1"/>
        <c:lblOffset val="100"/>
        <c:baseTimeUnit val="years"/>
      </c:dateAx>
      <c:valAx>
        <c:axId val="20947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125.1</c:v>
                </c:pt>
                <c:pt idx="1">
                  <c:v>114.72</c:v>
                </c:pt>
                <c:pt idx="2">
                  <c:v>104.64</c:v>
                </c:pt>
                <c:pt idx="3">
                  <c:v>108.03</c:v>
                </c:pt>
                <c:pt idx="4">
                  <c:v>106.99</c:v>
                </c:pt>
              </c:numCache>
            </c:numRef>
          </c:val>
          <c:extLst xmlns:c16r2="http://schemas.microsoft.com/office/drawing/2015/06/chart">
            <c:ext xmlns:c16="http://schemas.microsoft.com/office/drawing/2014/chart" uri="{C3380CC4-5D6E-409C-BE32-E72D297353CC}">
              <c16:uniqueId val="{00000000-46D9-49C5-ABEF-9287FB28564C}"/>
            </c:ext>
          </c:extLst>
        </c:ser>
        <c:dLbls>
          <c:showLegendKey val="0"/>
          <c:showVal val="0"/>
          <c:showCatName val="0"/>
          <c:showSerName val="0"/>
          <c:showPercent val="0"/>
          <c:showBubbleSize val="0"/>
        </c:dLbls>
        <c:gapWidth val="150"/>
        <c:axId val="208966176"/>
        <c:axId val="20897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46D9-49C5-ABEF-9287FB28564C}"/>
            </c:ext>
          </c:extLst>
        </c:ser>
        <c:dLbls>
          <c:showLegendKey val="0"/>
          <c:showVal val="0"/>
          <c:showCatName val="0"/>
          <c:showSerName val="0"/>
          <c:showPercent val="0"/>
          <c:showBubbleSize val="0"/>
        </c:dLbls>
        <c:marker val="1"/>
        <c:smooth val="0"/>
        <c:axId val="208966176"/>
        <c:axId val="208970656"/>
      </c:lineChart>
      <c:dateAx>
        <c:axId val="208966176"/>
        <c:scaling>
          <c:orientation val="minMax"/>
        </c:scaling>
        <c:delete val="1"/>
        <c:axPos val="b"/>
        <c:numFmt formatCode="ge" sourceLinked="1"/>
        <c:majorTickMark val="none"/>
        <c:minorTickMark val="none"/>
        <c:tickLblPos val="none"/>
        <c:crossAx val="208970656"/>
        <c:crosses val="autoZero"/>
        <c:auto val="1"/>
        <c:lblOffset val="100"/>
        <c:baseTimeUnit val="years"/>
      </c:dateAx>
      <c:valAx>
        <c:axId val="20897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9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14.31</c:v>
                </c:pt>
                <c:pt idx="1">
                  <c:v>17.899999999999999</c:v>
                </c:pt>
                <c:pt idx="2">
                  <c:v>21.34</c:v>
                </c:pt>
                <c:pt idx="3">
                  <c:v>25.06</c:v>
                </c:pt>
                <c:pt idx="4">
                  <c:v>27.29</c:v>
                </c:pt>
              </c:numCache>
            </c:numRef>
          </c:val>
          <c:extLst xmlns:c16r2="http://schemas.microsoft.com/office/drawing/2015/06/chart">
            <c:ext xmlns:c16="http://schemas.microsoft.com/office/drawing/2014/chart" uri="{C3380CC4-5D6E-409C-BE32-E72D297353CC}">
              <c16:uniqueId val="{00000000-B8B9-4581-8AC7-04356F8BAB65}"/>
            </c:ext>
          </c:extLst>
        </c:ser>
        <c:dLbls>
          <c:showLegendKey val="0"/>
          <c:showVal val="0"/>
          <c:showCatName val="0"/>
          <c:showSerName val="0"/>
          <c:showPercent val="0"/>
          <c:showBubbleSize val="0"/>
        </c:dLbls>
        <c:gapWidth val="150"/>
        <c:axId val="209019272"/>
        <c:axId val="20901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B8B9-4581-8AC7-04356F8BAB65}"/>
            </c:ext>
          </c:extLst>
        </c:ser>
        <c:dLbls>
          <c:showLegendKey val="0"/>
          <c:showVal val="0"/>
          <c:showCatName val="0"/>
          <c:showSerName val="0"/>
          <c:showPercent val="0"/>
          <c:showBubbleSize val="0"/>
        </c:dLbls>
        <c:marker val="1"/>
        <c:smooth val="0"/>
        <c:axId val="209019272"/>
        <c:axId val="209019656"/>
      </c:lineChart>
      <c:dateAx>
        <c:axId val="209019272"/>
        <c:scaling>
          <c:orientation val="minMax"/>
        </c:scaling>
        <c:delete val="1"/>
        <c:axPos val="b"/>
        <c:numFmt formatCode="ge" sourceLinked="1"/>
        <c:majorTickMark val="none"/>
        <c:minorTickMark val="none"/>
        <c:tickLblPos val="none"/>
        <c:crossAx val="209019656"/>
        <c:crosses val="autoZero"/>
        <c:auto val="1"/>
        <c:lblOffset val="100"/>
        <c:baseTimeUnit val="years"/>
      </c:dateAx>
      <c:valAx>
        <c:axId val="20901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1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33.35</c:v>
                </c:pt>
                <c:pt idx="1">
                  <c:v>37.380000000000003</c:v>
                </c:pt>
                <c:pt idx="2">
                  <c:v>37.14</c:v>
                </c:pt>
                <c:pt idx="3">
                  <c:v>37.15</c:v>
                </c:pt>
                <c:pt idx="4">
                  <c:v>37.119999999999997</c:v>
                </c:pt>
              </c:numCache>
            </c:numRef>
          </c:val>
          <c:extLst xmlns:c16r2="http://schemas.microsoft.com/office/drawing/2015/06/chart">
            <c:ext xmlns:c16="http://schemas.microsoft.com/office/drawing/2014/chart" uri="{C3380CC4-5D6E-409C-BE32-E72D297353CC}">
              <c16:uniqueId val="{00000000-351B-4A1C-97D2-C3ACD05FB6AE}"/>
            </c:ext>
          </c:extLst>
        </c:ser>
        <c:dLbls>
          <c:showLegendKey val="0"/>
          <c:showVal val="0"/>
          <c:showCatName val="0"/>
          <c:showSerName val="0"/>
          <c:showPercent val="0"/>
          <c:showBubbleSize val="0"/>
        </c:dLbls>
        <c:gapWidth val="150"/>
        <c:axId val="209120128"/>
        <c:axId val="20912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351B-4A1C-97D2-C3ACD05FB6AE}"/>
            </c:ext>
          </c:extLst>
        </c:ser>
        <c:dLbls>
          <c:showLegendKey val="0"/>
          <c:showVal val="0"/>
          <c:showCatName val="0"/>
          <c:showSerName val="0"/>
          <c:showPercent val="0"/>
          <c:showBubbleSize val="0"/>
        </c:dLbls>
        <c:marker val="1"/>
        <c:smooth val="0"/>
        <c:axId val="209120128"/>
        <c:axId val="209120520"/>
      </c:lineChart>
      <c:dateAx>
        <c:axId val="209120128"/>
        <c:scaling>
          <c:orientation val="minMax"/>
        </c:scaling>
        <c:delete val="1"/>
        <c:axPos val="b"/>
        <c:numFmt formatCode="ge" sourceLinked="1"/>
        <c:majorTickMark val="none"/>
        <c:minorTickMark val="none"/>
        <c:tickLblPos val="none"/>
        <c:crossAx val="209120520"/>
        <c:crosses val="autoZero"/>
        <c:auto val="1"/>
        <c:lblOffset val="100"/>
        <c:baseTimeUnit val="years"/>
      </c:dateAx>
      <c:valAx>
        <c:axId val="20912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E8-429D-B324-A151560D36BC}"/>
            </c:ext>
          </c:extLst>
        </c:ser>
        <c:dLbls>
          <c:showLegendKey val="0"/>
          <c:showVal val="0"/>
          <c:showCatName val="0"/>
          <c:showSerName val="0"/>
          <c:showPercent val="0"/>
          <c:showBubbleSize val="0"/>
        </c:dLbls>
        <c:gapWidth val="150"/>
        <c:axId val="209121696"/>
        <c:axId val="20912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8FE8-429D-B324-A151560D36BC}"/>
            </c:ext>
          </c:extLst>
        </c:ser>
        <c:dLbls>
          <c:showLegendKey val="0"/>
          <c:showVal val="0"/>
          <c:showCatName val="0"/>
          <c:showSerName val="0"/>
          <c:showPercent val="0"/>
          <c:showBubbleSize val="0"/>
        </c:dLbls>
        <c:marker val="1"/>
        <c:smooth val="0"/>
        <c:axId val="209121696"/>
        <c:axId val="209122088"/>
      </c:lineChart>
      <c:dateAx>
        <c:axId val="209121696"/>
        <c:scaling>
          <c:orientation val="minMax"/>
        </c:scaling>
        <c:delete val="1"/>
        <c:axPos val="b"/>
        <c:numFmt formatCode="ge" sourceLinked="1"/>
        <c:majorTickMark val="none"/>
        <c:minorTickMark val="none"/>
        <c:tickLblPos val="none"/>
        <c:crossAx val="209122088"/>
        <c:crosses val="autoZero"/>
        <c:auto val="1"/>
        <c:lblOffset val="100"/>
        <c:baseTimeUnit val="years"/>
      </c:dateAx>
      <c:valAx>
        <c:axId val="209122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1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191.76</c:v>
                </c:pt>
                <c:pt idx="1">
                  <c:v>245.43</c:v>
                </c:pt>
                <c:pt idx="2">
                  <c:v>216.59</c:v>
                </c:pt>
                <c:pt idx="3">
                  <c:v>249.25</c:v>
                </c:pt>
                <c:pt idx="4">
                  <c:v>186.36</c:v>
                </c:pt>
              </c:numCache>
            </c:numRef>
          </c:val>
          <c:extLst xmlns:c16r2="http://schemas.microsoft.com/office/drawing/2015/06/chart">
            <c:ext xmlns:c16="http://schemas.microsoft.com/office/drawing/2014/chart" uri="{C3380CC4-5D6E-409C-BE32-E72D297353CC}">
              <c16:uniqueId val="{00000000-90E0-4891-B2AD-5D3C48924EC0}"/>
            </c:ext>
          </c:extLst>
        </c:ser>
        <c:dLbls>
          <c:showLegendKey val="0"/>
          <c:showVal val="0"/>
          <c:showCatName val="0"/>
          <c:showSerName val="0"/>
          <c:showPercent val="0"/>
          <c:showBubbleSize val="0"/>
        </c:dLbls>
        <c:gapWidth val="150"/>
        <c:axId val="209123264"/>
        <c:axId val="20912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90E0-4891-B2AD-5D3C48924EC0}"/>
            </c:ext>
          </c:extLst>
        </c:ser>
        <c:dLbls>
          <c:showLegendKey val="0"/>
          <c:showVal val="0"/>
          <c:showCatName val="0"/>
          <c:showSerName val="0"/>
          <c:showPercent val="0"/>
          <c:showBubbleSize val="0"/>
        </c:dLbls>
        <c:marker val="1"/>
        <c:smooth val="0"/>
        <c:axId val="209123264"/>
        <c:axId val="209123656"/>
      </c:lineChart>
      <c:dateAx>
        <c:axId val="209123264"/>
        <c:scaling>
          <c:orientation val="minMax"/>
        </c:scaling>
        <c:delete val="1"/>
        <c:axPos val="b"/>
        <c:numFmt formatCode="ge" sourceLinked="1"/>
        <c:majorTickMark val="none"/>
        <c:minorTickMark val="none"/>
        <c:tickLblPos val="none"/>
        <c:crossAx val="209123656"/>
        <c:crosses val="autoZero"/>
        <c:auto val="1"/>
        <c:lblOffset val="100"/>
        <c:baseTimeUnit val="years"/>
      </c:dateAx>
      <c:valAx>
        <c:axId val="209123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1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1187.1300000000001</c:v>
                </c:pt>
                <c:pt idx="1">
                  <c:v>1129.25</c:v>
                </c:pt>
                <c:pt idx="2">
                  <c:v>1077.24</c:v>
                </c:pt>
                <c:pt idx="3">
                  <c:v>1009.88</c:v>
                </c:pt>
                <c:pt idx="4">
                  <c:v>1091.42</c:v>
                </c:pt>
              </c:numCache>
            </c:numRef>
          </c:val>
          <c:extLst xmlns:c16r2="http://schemas.microsoft.com/office/drawing/2015/06/chart">
            <c:ext xmlns:c16="http://schemas.microsoft.com/office/drawing/2014/chart" uri="{C3380CC4-5D6E-409C-BE32-E72D297353CC}">
              <c16:uniqueId val="{00000000-7636-4791-8CE4-675C9FE10463}"/>
            </c:ext>
          </c:extLst>
        </c:ser>
        <c:dLbls>
          <c:showLegendKey val="0"/>
          <c:showVal val="0"/>
          <c:showCatName val="0"/>
          <c:showSerName val="0"/>
          <c:showPercent val="0"/>
          <c:showBubbleSize val="0"/>
        </c:dLbls>
        <c:gapWidth val="150"/>
        <c:axId val="209565544"/>
        <c:axId val="20956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7636-4791-8CE4-675C9FE10463}"/>
            </c:ext>
          </c:extLst>
        </c:ser>
        <c:dLbls>
          <c:showLegendKey val="0"/>
          <c:showVal val="0"/>
          <c:showCatName val="0"/>
          <c:showSerName val="0"/>
          <c:showPercent val="0"/>
          <c:showBubbleSize val="0"/>
        </c:dLbls>
        <c:marker val="1"/>
        <c:smooth val="0"/>
        <c:axId val="209565544"/>
        <c:axId val="209565936"/>
      </c:lineChart>
      <c:dateAx>
        <c:axId val="209565544"/>
        <c:scaling>
          <c:orientation val="minMax"/>
        </c:scaling>
        <c:delete val="1"/>
        <c:axPos val="b"/>
        <c:numFmt formatCode="ge" sourceLinked="1"/>
        <c:majorTickMark val="none"/>
        <c:minorTickMark val="none"/>
        <c:tickLblPos val="none"/>
        <c:crossAx val="209565936"/>
        <c:crosses val="autoZero"/>
        <c:auto val="1"/>
        <c:lblOffset val="100"/>
        <c:baseTimeUnit val="years"/>
      </c:dateAx>
      <c:valAx>
        <c:axId val="20956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56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49.59</c:v>
                </c:pt>
                <c:pt idx="1">
                  <c:v>48.15</c:v>
                </c:pt>
                <c:pt idx="2">
                  <c:v>45.33</c:v>
                </c:pt>
                <c:pt idx="3">
                  <c:v>49.57</c:v>
                </c:pt>
                <c:pt idx="4">
                  <c:v>48.01</c:v>
                </c:pt>
              </c:numCache>
            </c:numRef>
          </c:val>
          <c:extLst xmlns:c16r2="http://schemas.microsoft.com/office/drawing/2015/06/chart">
            <c:ext xmlns:c16="http://schemas.microsoft.com/office/drawing/2014/chart" uri="{C3380CC4-5D6E-409C-BE32-E72D297353CC}">
              <c16:uniqueId val="{00000000-45FF-41C3-970A-017CB747CB8C}"/>
            </c:ext>
          </c:extLst>
        </c:ser>
        <c:dLbls>
          <c:showLegendKey val="0"/>
          <c:showVal val="0"/>
          <c:showCatName val="0"/>
          <c:showSerName val="0"/>
          <c:showPercent val="0"/>
          <c:showBubbleSize val="0"/>
        </c:dLbls>
        <c:gapWidth val="150"/>
        <c:axId val="209567112"/>
        <c:axId val="20956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45FF-41C3-970A-017CB747CB8C}"/>
            </c:ext>
          </c:extLst>
        </c:ser>
        <c:dLbls>
          <c:showLegendKey val="0"/>
          <c:showVal val="0"/>
          <c:showCatName val="0"/>
          <c:showSerName val="0"/>
          <c:showPercent val="0"/>
          <c:showBubbleSize val="0"/>
        </c:dLbls>
        <c:marker val="1"/>
        <c:smooth val="0"/>
        <c:axId val="209567112"/>
        <c:axId val="209567504"/>
      </c:lineChart>
      <c:dateAx>
        <c:axId val="209567112"/>
        <c:scaling>
          <c:orientation val="minMax"/>
        </c:scaling>
        <c:delete val="1"/>
        <c:axPos val="b"/>
        <c:numFmt formatCode="ge" sourceLinked="1"/>
        <c:majorTickMark val="none"/>
        <c:minorTickMark val="none"/>
        <c:tickLblPos val="none"/>
        <c:crossAx val="209567504"/>
        <c:crosses val="autoZero"/>
        <c:auto val="1"/>
        <c:lblOffset val="100"/>
        <c:baseTimeUnit val="years"/>
      </c:dateAx>
      <c:valAx>
        <c:axId val="20956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6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304.45</c:v>
                </c:pt>
                <c:pt idx="1">
                  <c:v>315.42</c:v>
                </c:pt>
                <c:pt idx="2">
                  <c:v>331.5</c:v>
                </c:pt>
                <c:pt idx="3">
                  <c:v>304.07</c:v>
                </c:pt>
                <c:pt idx="4">
                  <c:v>313.43</c:v>
                </c:pt>
              </c:numCache>
            </c:numRef>
          </c:val>
          <c:extLst xmlns:c16r2="http://schemas.microsoft.com/office/drawing/2015/06/chart">
            <c:ext xmlns:c16="http://schemas.microsoft.com/office/drawing/2014/chart" uri="{C3380CC4-5D6E-409C-BE32-E72D297353CC}">
              <c16:uniqueId val="{00000000-36CF-4C27-AFEB-F269E0BC33F9}"/>
            </c:ext>
          </c:extLst>
        </c:ser>
        <c:dLbls>
          <c:showLegendKey val="0"/>
          <c:showVal val="0"/>
          <c:showCatName val="0"/>
          <c:showSerName val="0"/>
          <c:showPercent val="0"/>
          <c:showBubbleSize val="0"/>
        </c:dLbls>
        <c:gapWidth val="150"/>
        <c:axId val="209475296"/>
        <c:axId val="20947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36CF-4C27-AFEB-F269E0BC33F9}"/>
            </c:ext>
          </c:extLst>
        </c:ser>
        <c:dLbls>
          <c:showLegendKey val="0"/>
          <c:showVal val="0"/>
          <c:showCatName val="0"/>
          <c:showSerName val="0"/>
          <c:showPercent val="0"/>
          <c:showBubbleSize val="0"/>
        </c:dLbls>
        <c:marker val="1"/>
        <c:smooth val="0"/>
        <c:axId val="209475296"/>
        <c:axId val="209475688"/>
      </c:lineChart>
      <c:dateAx>
        <c:axId val="209475296"/>
        <c:scaling>
          <c:orientation val="minMax"/>
        </c:scaling>
        <c:delete val="1"/>
        <c:axPos val="b"/>
        <c:numFmt formatCode="ge" sourceLinked="1"/>
        <c:majorTickMark val="none"/>
        <c:minorTickMark val="none"/>
        <c:tickLblPos val="none"/>
        <c:crossAx val="209475688"/>
        <c:crosses val="autoZero"/>
        <c:auto val="1"/>
        <c:lblOffset val="100"/>
        <c:baseTimeUnit val="years"/>
      </c:dateAx>
      <c:valAx>
        <c:axId val="20947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塙町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8781</v>
      </c>
      <c r="AM8" s="60"/>
      <c r="AN8" s="60"/>
      <c r="AO8" s="60"/>
      <c r="AP8" s="60"/>
      <c r="AQ8" s="60"/>
      <c r="AR8" s="60"/>
      <c r="AS8" s="60"/>
      <c r="AT8" s="51">
        <f>データ!$S$6</f>
        <v>211.41</v>
      </c>
      <c r="AU8" s="52"/>
      <c r="AV8" s="52"/>
      <c r="AW8" s="52"/>
      <c r="AX8" s="52"/>
      <c r="AY8" s="52"/>
      <c r="AZ8" s="52"/>
      <c r="BA8" s="52"/>
      <c r="BB8" s="53">
        <f>データ!$T$6</f>
        <v>41.54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62.5</v>
      </c>
      <c r="J10" s="52"/>
      <c r="K10" s="52"/>
      <c r="L10" s="52"/>
      <c r="M10" s="52"/>
      <c r="N10" s="52"/>
      <c r="O10" s="63"/>
      <c r="P10" s="53">
        <f>データ!$P$6</f>
        <v>88.29</v>
      </c>
      <c r="Q10" s="53"/>
      <c r="R10" s="53"/>
      <c r="S10" s="53"/>
      <c r="T10" s="53"/>
      <c r="U10" s="53"/>
      <c r="V10" s="53"/>
      <c r="W10" s="60">
        <f>データ!$Q$6</f>
        <v>2939</v>
      </c>
      <c r="X10" s="60"/>
      <c r="Y10" s="60"/>
      <c r="Z10" s="60"/>
      <c r="AA10" s="60"/>
      <c r="AB10" s="60"/>
      <c r="AC10" s="60"/>
      <c r="AD10" s="2"/>
      <c r="AE10" s="2"/>
      <c r="AF10" s="2"/>
      <c r="AG10" s="2"/>
      <c r="AH10" s="4"/>
      <c r="AI10" s="4"/>
      <c r="AJ10" s="4"/>
      <c r="AK10" s="4"/>
      <c r="AL10" s="60">
        <f>データ!$U$6</f>
        <v>6466</v>
      </c>
      <c r="AM10" s="60"/>
      <c r="AN10" s="60"/>
      <c r="AO10" s="60"/>
      <c r="AP10" s="60"/>
      <c r="AQ10" s="60"/>
      <c r="AR10" s="60"/>
      <c r="AS10" s="60"/>
      <c r="AT10" s="51">
        <f>データ!$V$6</f>
        <v>18.98</v>
      </c>
      <c r="AU10" s="52"/>
      <c r="AV10" s="52"/>
      <c r="AW10" s="52"/>
      <c r="AX10" s="52"/>
      <c r="AY10" s="52"/>
      <c r="AZ10" s="52"/>
      <c r="BA10" s="52"/>
      <c r="BB10" s="53">
        <f>データ!$W$6</f>
        <v>340.67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QhDuDRIzvQA2UYOHwzB52BiLclYM1dXOxUzMs5cHzAAwsfIY5dLKGgPSu4oQeIZC5sWfwse6/3RxL2NnnOOaw==" saltValue="3GcomHlwC+vrUtxT90utK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74837</v>
      </c>
      <c r="D6" s="34">
        <f t="shared" si="3"/>
        <v>46</v>
      </c>
      <c r="E6" s="34">
        <f t="shared" si="3"/>
        <v>1</v>
      </c>
      <c r="F6" s="34">
        <f t="shared" si="3"/>
        <v>0</v>
      </c>
      <c r="G6" s="34">
        <f t="shared" si="3"/>
        <v>1</v>
      </c>
      <c r="H6" s="34" t="str">
        <f t="shared" si="3"/>
        <v>福島県　塙町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62.5</v>
      </c>
      <c r="P6" s="35">
        <f t="shared" si="3"/>
        <v>88.29</v>
      </c>
      <c r="Q6" s="35">
        <f t="shared" si="3"/>
        <v>2939</v>
      </c>
      <c r="R6" s="35">
        <f t="shared" si="3"/>
        <v>8781</v>
      </c>
      <c r="S6" s="35">
        <f t="shared" si="3"/>
        <v>211.41</v>
      </c>
      <c r="T6" s="35">
        <f t="shared" si="3"/>
        <v>41.54</v>
      </c>
      <c r="U6" s="35">
        <f t="shared" si="3"/>
        <v>6466</v>
      </c>
      <c r="V6" s="35">
        <f t="shared" si="3"/>
        <v>18.98</v>
      </c>
      <c r="W6" s="35">
        <f t="shared" si="3"/>
        <v>340.67</v>
      </c>
      <c r="X6" s="36">
        <f>IF(X7="",NA(),X7)</f>
        <v>125.1</v>
      </c>
      <c r="Y6" s="36">
        <f t="shared" ref="Y6:AG6" si="4">IF(Y7="",NA(),Y7)</f>
        <v>114.72</v>
      </c>
      <c r="Z6" s="36">
        <f t="shared" si="4"/>
        <v>104.64</v>
      </c>
      <c r="AA6" s="36">
        <f t="shared" si="4"/>
        <v>108.03</v>
      </c>
      <c r="AB6" s="36">
        <f t="shared" si="4"/>
        <v>106.99</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191.76</v>
      </c>
      <c r="AU6" s="36">
        <f t="shared" ref="AU6:BC6" si="6">IF(AU7="",NA(),AU7)</f>
        <v>245.43</v>
      </c>
      <c r="AV6" s="36">
        <f t="shared" si="6"/>
        <v>216.59</v>
      </c>
      <c r="AW6" s="36">
        <f t="shared" si="6"/>
        <v>249.25</v>
      </c>
      <c r="AX6" s="36">
        <f t="shared" si="6"/>
        <v>186.36</v>
      </c>
      <c r="AY6" s="36">
        <f t="shared" si="6"/>
        <v>434.72</v>
      </c>
      <c r="AZ6" s="36">
        <f t="shared" si="6"/>
        <v>416.14</v>
      </c>
      <c r="BA6" s="36">
        <f t="shared" si="6"/>
        <v>371.89</v>
      </c>
      <c r="BB6" s="36">
        <f t="shared" si="6"/>
        <v>293.23</v>
      </c>
      <c r="BC6" s="36">
        <f t="shared" si="6"/>
        <v>300.14</v>
      </c>
      <c r="BD6" s="35" t="str">
        <f>IF(BD7="","",IF(BD7="-","【-】","【"&amp;SUBSTITUTE(TEXT(BD7,"#,##0.00"),"-","△")&amp;"】"))</f>
        <v>【261.93】</v>
      </c>
      <c r="BE6" s="36">
        <f>IF(BE7="",NA(),BE7)</f>
        <v>1187.1300000000001</v>
      </c>
      <c r="BF6" s="36">
        <f t="shared" ref="BF6:BN6" si="7">IF(BF7="",NA(),BF7)</f>
        <v>1129.25</v>
      </c>
      <c r="BG6" s="36">
        <f t="shared" si="7"/>
        <v>1077.24</v>
      </c>
      <c r="BH6" s="36">
        <f t="shared" si="7"/>
        <v>1009.88</v>
      </c>
      <c r="BI6" s="36">
        <f t="shared" si="7"/>
        <v>1091.42</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49.59</v>
      </c>
      <c r="BQ6" s="36">
        <f t="shared" ref="BQ6:BY6" si="8">IF(BQ7="",NA(),BQ7)</f>
        <v>48.15</v>
      </c>
      <c r="BR6" s="36">
        <f t="shared" si="8"/>
        <v>45.33</v>
      </c>
      <c r="BS6" s="36">
        <f t="shared" si="8"/>
        <v>49.57</v>
      </c>
      <c r="BT6" s="36">
        <f t="shared" si="8"/>
        <v>48.01</v>
      </c>
      <c r="BU6" s="36">
        <f t="shared" si="8"/>
        <v>93.66</v>
      </c>
      <c r="BV6" s="36">
        <f t="shared" si="8"/>
        <v>92.76</v>
      </c>
      <c r="BW6" s="36">
        <f t="shared" si="8"/>
        <v>93.28</v>
      </c>
      <c r="BX6" s="36">
        <f t="shared" si="8"/>
        <v>87.51</v>
      </c>
      <c r="BY6" s="36">
        <f t="shared" si="8"/>
        <v>84.77</v>
      </c>
      <c r="BZ6" s="35" t="str">
        <f>IF(BZ7="","",IF(BZ7="-","【-】","【"&amp;SUBSTITUTE(TEXT(BZ7,"#,##0.00"),"-","△")&amp;"】"))</f>
        <v>【103.91】</v>
      </c>
      <c r="CA6" s="36">
        <f>IF(CA7="",NA(),CA7)</f>
        <v>304.45</v>
      </c>
      <c r="CB6" s="36">
        <f t="shared" ref="CB6:CJ6" si="9">IF(CB7="",NA(),CB7)</f>
        <v>315.42</v>
      </c>
      <c r="CC6" s="36">
        <f t="shared" si="9"/>
        <v>331.5</v>
      </c>
      <c r="CD6" s="36">
        <f t="shared" si="9"/>
        <v>304.07</v>
      </c>
      <c r="CE6" s="36">
        <f t="shared" si="9"/>
        <v>313.43</v>
      </c>
      <c r="CF6" s="36">
        <f t="shared" si="9"/>
        <v>208.21</v>
      </c>
      <c r="CG6" s="36">
        <f t="shared" si="9"/>
        <v>208.67</v>
      </c>
      <c r="CH6" s="36">
        <f t="shared" si="9"/>
        <v>208.29</v>
      </c>
      <c r="CI6" s="36">
        <f t="shared" si="9"/>
        <v>218.42</v>
      </c>
      <c r="CJ6" s="36">
        <f t="shared" si="9"/>
        <v>227.27</v>
      </c>
      <c r="CK6" s="35" t="str">
        <f>IF(CK7="","",IF(CK7="-","【-】","【"&amp;SUBSTITUTE(TEXT(CK7,"#,##0.00"),"-","△")&amp;"】"))</f>
        <v>【167.11】</v>
      </c>
      <c r="CL6" s="36">
        <f>IF(CL7="",NA(),CL7)</f>
        <v>73.41</v>
      </c>
      <c r="CM6" s="36">
        <f t="shared" ref="CM6:CU6" si="10">IF(CM7="",NA(),CM7)</f>
        <v>73.98</v>
      </c>
      <c r="CN6" s="36">
        <f t="shared" si="10"/>
        <v>70.400000000000006</v>
      </c>
      <c r="CO6" s="36">
        <f t="shared" si="10"/>
        <v>67.17</v>
      </c>
      <c r="CP6" s="36">
        <f t="shared" si="10"/>
        <v>64.66</v>
      </c>
      <c r="CQ6" s="36">
        <f t="shared" si="10"/>
        <v>49.22</v>
      </c>
      <c r="CR6" s="36">
        <f t="shared" si="10"/>
        <v>49.08</v>
      </c>
      <c r="CS6" s="36">
        <f t="shared" si="10"/>
        <v>49.32</v>
      </c>
      <c r="CT6" s="36">
        <f t="shared" si="10"/>
        <v>50.24</v>
      </c>
      <c r="CU6" s="36">
        <f t="shared" si="10"/>
        <v>50.29</v>
      </c>
      <c r="CV6" s="35" t="str">
        <f>IF(CV7="","",IF(CV7="-","【-】","【"&amp;SUBSTITUTE(TEXT(CV7,"#,##0.00"),"-","△")&amp;"】"))</f>
        <v>【60.27】</v>
      </c>
      <c r="CW6" s="36">
        <f>IF(CW7="",NA(),CW7)</f>
        <v>72.08</v>
      </c>
      <c r="CX6" s="36">
        <f t="shared" ref="CX6:DF6" si="11">IF(CX7="",NA(),CX7)</f>
        <v>72.09</v>
      </c>
      <c r="CY6" s="36">
        <f t="shared" si="11"/>
        <v>77.099999999999994</v>
      </c>
      <c r="CZ6" s="36">
        <f t="shared" si="11"/>
        <v>80.72</v>
      </c>
      <c r="DA6" s="36">
        <f t="shared" si="11"/>
        <v>82.58</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14.31</v>
      </c>
      <c r="DI6" s="36">
        <f t="shared" ref="DI6:DQ6" si="12">IF(DI7="",NA(),DI7)</f>
        <v>17.899999999999999</v>
      </c>
      <c r="DJ6" s="36">
        <f t="shared" si="12"/>
        <v>21.34</v>
      </c>
      <c r="DK6" s="36">
        <f t="shared" si="12"/>
        <v>25.06</v>
      </c>
      <c r="DL6" s="36">
        <f t="shared" si="12"/>
        <v>27.29</v>
      </c>
      <c r="DM6" s="36">
        <f t="shared" si="12"/>
        <v>46.12</v>
      </c>
      <c r="DN6" s="36">
        <f t="shared" si="12"/>
        <v>47.44</v>
      </c>
      <c r="DO6" s="36">
        <f t="shared" si="12"/>
        <v>48.3</v>
      </c>
      <c r="DP6" s="36">
        <f t="shared" si="12"/>
        <v>45.14</v>
      </c>
      <c r="DQ6" s="36">
        <f t="shared" si="12"/>
        <v>45.85</v>
      </c>
      <c r="DR6" s="35" t="str">
        <f>IF(DR7="","",IF(DR7="-","【-】","【"&amp;SUBSTITUTE(TEXT(DR7,"#,##0.00"),"-","△")&amp;"】"))</f>
        <v>【48.85】</v>
      </c>
      <c r="DS6" s="36">
        <f>IF(DS7="",NA(),DS7)</f>
        <v>33.35</v>
      </c>
      <c r="DT6" s="36">
        <f t="shared" ref="DT6:EB6" si="13">IF(DT7="",NA(),DT7)</f>
        <v>37.380000000000003</v>
      </c>
      <c r="DU6" s="36">
        <f t="shared" si="13"/>
        <v>37.14</v>
      </c>
      <c r="DV6" s="36">
        <f t="shared" si="13"/>
        <v>37.15</v>
      </c>
      <c r="DW6" s="36">
        <f t="shared" si="13"/>
        <v>37.119999999999997</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6">
        <f t="shared" si="14"/>
        <v>0.11</v>
      </c>
      <c r="EG6" s="35">
        <f t="shared" si="14"/>
        <v>0</v>
      </c>
      <c r="EH6" s="36">
        <f t="shared" si="14"/>
        <v>7.0000000000000007E-2</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74837</v>
      </c>
      <c r="D7" s="38">
        <v>46</v>
      </c>
      <c r="E7" s="38">
        <v>1</v>
      </c>
      <c r="F7" s="38">
        <v>0</v>
      </c>
      <c r="G7" s="38">
        <v>1</v>
      </c>
      <c r="H7" s="38" t="s">
        <v>92</v>
      </c>
      <c r="I7" s="38" t="s">
        <v>93</v>
      </c>
      <c r="J7" s="38" t="s">
        <v>94</v>
      </c>
      <c r="K7" s="38" t="s">
        <v>95</v>
      </c>
      <c r="L7" s="38" t="s">
        <v>96</v>
      </c>
      <c r="M7" s="38" t="s">
        <v>97</v>
      </c>
      <c r="N7" s="39" t="s">
        <v>98</v>
      </c>
      <c r="O7" s="39">
        <v>62.5</v>
      </c>
      <c r="P7" s="39">
        <v>88.29</v>
      </c>
      <c r="Q7" s="39">
        <v>2939</v>
      </c>
      <c r="R7" s="39">
        <v>8781</v>
      </c>
      <c r="S7" s="39">
        <v>211.41</v>
      </c>
      <c r="T7" s="39">
        <v>41.54</v>
      </c>
      <c r="U7" s="39">
        <v>6466</v>
      </c>
      <c r="V7" s="39">
        <v>18.98</v>
      </c>
      <c r="W7" s="39">
        <v>340.67</v>
      </c>
      <c r="X7" s="39">
        <v>125.1</v>
      </c>
      <c r="Y7" s="39">
        <v>114.72</v>
      </c>
      <c r="Z7" s="39">
        <v>104.64</v>
      </c>
      <c r="AA7" s="39">
        <v>108.03</v>
      </c>
      <c r="AB7" s="39">
        <v>106.99</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191.76</v>
      </c>
      <c r="AU7" s="39">
        <v>245.43</v>
      </c>
      <c r="AV7" s="39">
        <v>216.59</v>
      </c>
      <c r="AW7" s="39">
        <v>249.25</v>
      </c>
      <c r="AX7" s="39">
        <v>186.36</v>
      </c>
      <c r="AY7" s="39">
        <v>434.72</v>
      </c>
      <c r="AZ7" s="39">
        <v>416.14</v>
      </c>
      <c r="BA7" s="39">
        <v>371.89</v>
      </c>
      <c r="BB7" s="39">
        <v>293.23</v>
      </c>
      <c r="BC7" s="39">
        <v>300.14</v>
      </c>
      <c r="BD7" s="39">
        <v>261.93</v>
      </c>
      <c r="BE7" s="39">
        <v>1187.1300000000001</v>
      </c>
      <c r="BF7" s="39">
        <v>1129.25</v>
      </c>
      <c r="BG7" s="39">
        <v>1077.24</v>
      </c>
      <c r="BH7" s="39">
        <v>1009.88</v>
      </c>
      <c r="BI7" s="39">
        <v>1091.42</v>
      </c>
      <c r="BJ7" s="39">
        <v>495.76</v>
      </c>
      <c r="BK7" s="39">
        <v>487.22</v>
      </c>
      <c r="BL7" s="39">
        <v>483.11</v>
      </c>
      <c r="BM7" s="39">
        <v>542.29999999999995</v>
      </c>
      <c r="BN7" s="39">
        <v>566.65</v>
      </c>
      <c r="BO7" s="39">
        <v>270.45999999999998</v>
      </c>
      <c r="BP7" s="39">
        <v>49.59</v>
      </c>
      <c r="BQ7" s="39">
        <v>48.15</v>
      </c>
      <c r="BR7" s="39">
        <v>45.33</v>
      </c>
      <c r="BS7" s="39">
        <v>49.57</v>
      </c>
      <c r="BT7" s="39">
        <v>48.01</v>
      </c>
      <c r="BU7" s="39">
        <v>93.66</v>
      </c>
      <c r="BV7" s="39">
        <v>92.76</v>
      </c>
      <c r="BW7" s="39">
        <v>93.28</v>
      </c>
      <c r="BX7" s="39">
        <v>87.51</v>
      </c>
      <c r="BY7" s="39">
        <v>84.77</v>
      </c>
      <c r="BZ7" s="39">
        <v>103.91</v>
      </c>
      <c r="CA7" s="39">
        <v>304.45</v>
      </c>
      <c r="CB7" s="39">
        <v>315.42</v>
      </c>
      <c r="CC7" s="39">
        <v>331.5</v>
      </c>
      <c r="CD7" s="39">
        <v>304.07</v>
      </c>
      <c r="CE7" s="39">
        <v>313.43</v>
      </c>
      <c r="CF7" s="39">
        <v>208.21</v>
      </c>
      <c r="CG7" s="39">
        <v>208.67</v>
      </c>
      <c r="CH7" s="39">
        <v>208.29</v>
      </c>
      <c r="CI7" s="39">
        <v>218.42</v>
      </c>
      <c r="CJ7" s="39">
        <v>227.27</v>
      </c>
      <c r="CK7" s="39">
        <v>167.11</v>
      </c>
      <c r="CL7" s="39">
        <v>73.41</v>
      </c>
      <c r="CM7" s="39">
        <v>73.98</v>
      </c>
      <c r="CN7" s="39">
        <v>70.400000000000006</v>
      </c>
      <c r="CO7" s="39">
        <v>67.17</v>
      </c>
      <c r="CP7" s="39">
        <v>64.66</v>
      </c>
      <c r="CQ7" s="39">
        <v>49.22</v>
      </c>
      <c r="CR7" s="39">
        <v>49.08</v>
      </c>
      <c r="CS7" s="39">
        <v>49.32</v>
      </c>
      <c r="CT7" s="39">
        <v>50.24</v>
      </c>
      <c r="CU7" s="39">
        <v>50.29</v>
      </c>
      <c r="CV7" s="39">
        <v>60.27</v>
      </c>
      <c r="CW7" s="39">
        <v>72.08</v>
      </c>
      <c r="CX7" s="39">
        <v>72.09</v>
      </c>
      <c r="CY7" s="39">
        <v>77.099999999999994</v>
      </c>
      <c r="CZ7" s="39">
        <v>80.72</v>
      </c>
      <c r="DA7" s="39">
        <v>82.58</v>
      </c>
      <c r="DB7" s="39">
        <v>79.48</v>
      </c>
      <c r="DC7" s="39">
        <v>79.3</v>
      </c>
      <c r="DD7" s="39">
        <v>79.34</v>
      </c>
      <c r="DE7" s="39">
        <v>78.650000000000006</v>
      </c>
      <c r="DF7" s="39">
        <v>77.73</v>
      </c>
      <c r="DG7" s="39">
        <v>89.92</v>
      </c>
      <c r="DH7" s="39">
        <v>14.31</v>
      </c>
      <c r="DI7" s="39">
        <v>17.899999999999999</v>
      </c>
      <c r="DJ7" s="39">
        <v>21.34</v>
      </c>
      <c r="DK7" s="39">
        <v>25.06</v>
      </c>
      <c r="DL7" s="39">
        <v>27.29</v>
      </c>
      <c r="DM7" s="39">
        <v>46.12</v>
      </c>
      <c r="DN7" s="39">
        <v>47.44</v>
      </c>
      <c r="DO7" s="39">
        <v>48.3</v>
      </c>
      <c r="DP7" s="39">
        <v>45.14</v>
      </c>
      <c r="DQ7" s="39">
        <v>45.85</v>
      </c>
      <c r="DR7" s="39">
        <v>48.85</v>
      </c>
      <c r="DS7" s="39">
        <v>33.35</v>
      </c>
      <c r="DT7" s="39">
        <v>37.380000000000003</v>
      </c>
      <c r="DU7" s="39">
        <v>37.14</v>
      </c>
      <c r="DV7" s="39">
        <v>37.15</v>
      </c>
      <c r="DW7" s="39">
        <v>37.119999999999997</v>
      </c>
      <c r="DX7" s="39">
        <v>9.86</v>
      </c>
      <c r="DY7" s="39">
        <v>11.16</v>
      </c>
      <c r="DZ7" s="39">
        <v>12.43</v>
      </c>
      <c r="EA7" s="39">
        <v>13.58</v>
      </c>
      <c r="EB7" s="39">
        <v>14.13</v>
      </c>
      <c r="EC7" s="39">
        <v>17.8</v>
      </c>
      <c r="ED7" s="39">
        <v>0</v>
      </c>
      <c r="EE7" s="39">
        <v>0</v>
      </c>
      <c r="EF7" s="39">
        <v>0.11</v>
      </c>
      <c r="EG7" s="39">
        <v>0</v>
      </c>
      <c r="EH7" s="39">
        <v>7.0000000000000007E-2</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2020-01-29T08:42:08Z</cp:lastPrinted>
  <dcterms:created xsi:type="dcterms:W3CDTF">2019-12-05T04:10:38Z</dcterms:created>
  <dcterms:modified xsi:type="dcterms:W3CDTF">2020-01-29T08:42:11Z</dcterms:modified>
  <cp:category/>
</cp:coreProperties>
</file>