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渡辺　恵\Desktop\"/>
    </mc:Choice>
  </mc:AlternateContent>
  <workbookProtection workbookAlgorithmName="SHA-512" workbookHashValue="QmoAzC/SHFPe3ZWcNfap6OQBk1L3J9klg7LR4+l8PRZ1pipv7sqxOC2bYLz+ZML+I9SAXs6ADs9aWVzhrSytRw==" workbookSaltValue="eI671hnb1U466rKb8jZfB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<sst xmlns="http://schemas.openxmlformats.org/spreadsheetml/2006/main" count="220" uniqueCount="108">
  <si>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</si>
  <si>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</si>
  <si>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</si>
  <si>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</si>
  <si>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</si>
  <si>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</si>
  <si>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</si>
  <si>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</si>
  <si>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</si>
  <si>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</si>
  <si>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</si>
  <si>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</si>
  <si>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</si>
  <si>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</si>
  <si>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</si>
  <si>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</si>
  <si>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</si>
  <si>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</si>
  <si>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</si>
  <si>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</si>
  <si>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</si>
  <si>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</si>
  <si>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</si>
  <si>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</si>
  <si>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</si>
  <si>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</si>
  <si>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</si>
  <si>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</si>
  <si>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</si>
  <si>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</si>
  <si>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</si>
  <si>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</si>
  <si>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</si>
  <si>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</si>
  <si>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</si>
  <si>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</si>
  <si>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</si>
  <si>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</si>
  <si>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</si>
  <si>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</si>
  <si>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</si>
  <si>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</si>
  <si>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</si>
  <si>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</si>
  <si>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</si>
  <si>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</si>
  <si>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</si>
  <si>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</si>
  <si>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</si>
  <si>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</si>
  <si>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</si>
  <si>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</si>
  <si>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</si>
  <si>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</si>
  <si>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</si>
  <si>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</si>
  <si>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</si>
  <si>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</si>
  <si>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</si>
  <si>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</si>
  <si>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</si>
  <si>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</si>
  <si>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</si>
  <si>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</si>
  <si>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</si>
  <si>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</si>
  <si>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</si>
  <si>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</si>
  <si>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</si>
  <si>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</si>
  <si>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</si>
  <si>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</si>
  <si>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</si>
  <si>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</si>
  <si>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</si>
  <si>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</si>
  <si>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</si>
  <si>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</si>
  <si>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</si>
  <si>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</si>
  <si>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</si>
  <si>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</si>
  <si>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</si>
  <si>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</si>
  <si>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</si>
  <si>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</si>
  <si>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</si>
  <si>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</si>
  <si>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</si>
  <si>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</si>
  <si>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</si>
  <si>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</si>
  <si>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</si>
  <si>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</si>
  <si>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</si>
  <si>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</si>
  <si>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</si>
  <si>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</si>
  <si>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</si>
  <si>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</si>
  <si>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</si>
  <si>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</si>
  <si>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</si>
  <si>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</si>
  <si>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</si>
  <si>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安全・安心な水道水の供給に努め水道事業経営の健全化、効率化を実施するためにも経常経費の削減及び料金収入の安定を図り、減少傾向となっている有収率の向上に努め、各施設においては現況を的確に把握し水需要の変化等にも考慮しながら重要度、老朽化等を判断し整備の優先順位をつけ計画的に事業を進める必要がある。</t>
    <rPh sb="30" eb="32">
      <t>ジッシ</t>
    </rPh>
    <rPh sb="38" eb="40">
      <t>ケイジョウ</t>
    </rPh>
    <rPh sb="40" eb="42">
      <t>ケイヒ</t>
    </rPh>
    <rPh sb="43" eb="45">
      <t>サクゲン</t>
    </rPh>
    <rPh sb="45" eb="46">
      <t>オヨ</t>
    </rPh>
    <rPh sb="47" eb="49">
      <t>リョウキン</t>
    </rPh>
    <rPh sb="49" eb="51">
      <t>シュウニュウ</t>
    </rPh>
    <rPh sb="52" eb="54">
      <t>アンテイ</t>
    </rPh>
    <rPh sb="55" eb="56">
      <t>ハカ</t>
    </rPh>
    <rPh sb="58" eb="60">
      <t>ゲンショウ</t>
    </rPh>
    <rPh sb="60" eb="62">
      <t>ケイコウ</t>
    </rPh>
    <rPh sb="68" eb="70">
      <t>ユウシュウ</t>
    </rPh>
    <rPh sb="70" eb="71">
      <t>リツ</t>
    </rPh>
    <rPh sb="72" eb="74">
      <t>コウジョウ</t>
    </rPh>
    <rPh sb="75" eb="76">
      <t>ツト</t>
    </rPh>
    <rPh sb="78" eb="81">
      <t>カクシセツ</t>
    </rPh>
    <rPh sb="86" eb="88">
      <t>ゲンキョウ</t>
    </rPh>
    <rPh sb="89" eb="91">
      <t>テキカク</t>
    </rPh>
    <rPh sb="92" eb="94">
      <t>ハアク</t>
    </rPh>
    <rPh sb="95" eb="96">
      <t>ミズ</t>
    </rPh>
    <rPh sb="96" eb="98">
      <t>ジュヨウ</t>
    </rPh>
    <rPh sb="99" eb="101">
      <t>ヘンカ</t>
    </rPh>
    <rPh sb="101" eb="102">
      <t>トウ</t>
    </rPh>
    <rPh sb="104" eb="106">
      <t>コウリョ</t>
    </rPh>
    <rPh sb="110" eb="113">
      <t>ジュウヨウド</t>
    </rPh>
    <rPh sb="114" eb="117">
      <t>ロウキュウカ</t>
    </rPh>
    <rPh sb="117" eb="118">
      <t>トウ</t>
    </rPh>
    <rPh sb="119" eb="121">
      <t>ハンダン</t>
    </rPh>
    <rPh sb="122" eb="124">
      <t>セイビ</t>
    </rPh>
    <rPh sb="125" eb="127">
      <t>ユウセン</t>
    </rPh>
    <rPh sb="127" eb="129">
      <t>ジュンイ</t>
    </rPh>
    <rPh sb="132" eb="134">
      <t>ケイカク</t>
    </rPh>
    <rPh sb="134" eb="135">
      <t>テキ</t>
    </rPh>
    <rPh sb="136" eb="138">
      <t>ジギョウ</t>
    </rPh>
    <rPh sb="139" eb="140">
      <t>スス</t>
    </rPh>
    <rPh sb="142" eb="144">
      <t>ヒツヨウ</t>
    </rPh>
    <phoneticPr fontId="4"/>
  </si>
  <si>
    <t>①経常収支比率は依然として平均値より低いため、経営改善に向けた取り組みが必要である。
②累積欠損金比率が高い数値で推移しているため、減少傾向となるよう経費削減及び収入の安定化を図る。
③流動比率は類似団体と比ベて高いが、現金残高に注意し経営を行う必要がある。
④減少傾向であるが類似団体と比ベて高いため、企業債に依存しすぎない経営を行う必要がある。
⑤数値が100％に近づくよう、料金回収率の向上に努める。
⑥経費削減を図るため、事業全般について見直しを行い業務改善の取り組みを継続的に進め効率化に努める。
⑦平均値を上回っている。現状では効率的に施設が利用されている。
⑧年々数値が低下している。老朽管も多いことから、漏水調査等を実施し有収率の向上に努める必要がある。</t>
    <rPh sb="8" eb="10">
      <t>イゼン</t>
    </rPh>
    <rPh sb="23" eb="25">
      <t>ケイエイ</t>
    </rPh>
    <rPh sb="25" eb="27">
      <t>カイゼン</t>
    </rPh>
    <rPh sb="28" eb="29">
      <t>ム</t>
    </rPh>
    <rPh sb="31" eb="32">
      <t>ト</t>
    </rPh>
    <rPh sb="33" eb="34">
      <t>ク</t>
    </rPh>
    <rPh sb="36" eb="38">
      <t>ヒツヨウ</t>
    </rPh>
    <rPh sb="57" eb="59">
      <t>スイイ</t>
    </rPh>
    <rPh sb="66" eb="68">
      <t>ゲンショウ</t>
    </rPh>
    <rPh sb="68" eb="70">
      <t>ケイコウ</t>
    </rPh>
    <rPh sb="118" eb="120">
      <t>ケイエイ</t>
    </rPh>
    <rPh sb="121" eb="122">
      <t>オコナ</t>
    </rPh>
    <rPh sb="131" eb="133">
      <t>ゲンショウ</t>
    </rPh>
    <rPh sb="133" eb="135">
      <t>ケイコウ</t>
    </rPh>
    <rPh sb="156" eb="158">
      <t>イゾン</t>
    </rPh>
    <rPh sb="176" eb="178">
      <t>スウチ</t>
    </rPh>
    <rPh sb="184" eb="185">
      <t>チカ</t>
    </rPh>
    <rPh sb="205" eb="207">
      <t>ケイヒ</t>
    </rPh>
    <rPh sb="207" eb="209">
      <t>サクゲン</t>
    </rPh>
    <rPh sb="210" eb="211">
      <t>ハカ</t>
    </rPh>
    <rPh sb="215" eb="217">
      <t>ジギョウ</t>
    </rPh>
    <rPh sb="217" eb="219">
      <t>ゼンパン</t>
    </rPh>
    <rPh sb="223" eb="225">
      <t>ミナオ</t>
    </rPh>
    <rPh sb="227" eb="228">
      <t>オコナ</t>
    </rPh>
    <rPh sb="229" eb="231">
      <t>ギョウム</t>
    </rPh>
    <rPh sb="231" eb="233">
      <t>カイゼン</t>
    </rPh>
    <rPh sb="234" eb="235">
      <t>ト</t>
    </rPh>
    <rPh sb="236" eb="237">
      <t>ク</t>
    </rPh>
    <rPh sb="239" eb="242">
      <t>ケイゾクテキ</t>
    </rPh>
    <rPh sb="243" eb="244">
      <t>スス</t>
    </rPh>
    <rPh sb="245" eb="248">
      <t>コウリツカ</t>
    </rPh>
    <rPh sb="249" eb="250">
      <t>ツト</t>
    </rPh>
    <rPh sb="266" eb="268">
      <t>ゲンジョウ</t>
    </rPh>
    <rPh sb="270" eb="273">
      <t>コウリツテキ</t>
    </rPh>
    <rPh sb="274" eb="276">
      <t>シセツ</t>
    </rPh>
    <rPh sb="277" eb="279">
      <t>リヨウ</t>
    </rPh>
    <rPh sb="287" eb="289">
      <t>ネンネン</t>
    </rPh>
    <rPh sb="289" eb="291">
      <t>スウチ</t>
    </rPh>
    <rPh sb="292" eb="294">
      <t>テイカ</t>
    </rPh>
    <rPh sb="326" eb="327">
      <t>ツト</t>
    </rPh>
    <phoneticPr fontId="4"/>
  </si>
  <si>
    <t>①平均値より低い数値ではあるが増加傾向となっているため、施設の経過年数や耐用年数を考慮し計画的な設備更新等を行う。
②管路経年化率が急激に上昇した。管路更新等の対策を早急に行う必要がある。
③法定耐用年数を超えた管路が多いため、耐震化等も含め計画的に管路を更新し更新率の上昇に努める。</t>
    <rPh sb="15" eb="17">
      <t>ゾウカ</t>
    </rPh>
    <rPh sb="17" eb="19">
      <t>ケイコウ</t>
    </rPh>
    <rPh sb="28" eb="30">
      <t>シセツ</t>
    </rPh>
    <rPh sb="31" eb="33">
      <t>ケイカ</t>
    </rPh>
    <rPh sb="33" eb="35">
      <t>ネンスウ</t>
    </rPh>
    <rPh sb="36" eb="38">
      <t>タイヨウ</t>
    </rPh>
    <rPh sb="38" eb="40">
      <t>ネンスウ</t>
    </rPh>
    <rPh sb="41" eb="43">
      <t>コウリョ</t>
    </rPh>
    <rPh sb="44" eb="47">
      <t>ケイカクテキ</t>
    </rPh>
    <rPh sb="66" eb="68">
      <t>キュウゲキ</t>
    </rPh>
    <rPh sb="69" eb="71">
      <t>ジョウショウ</t>
    </rPh>
    <rPh sb="78" eb="79">
      <t>トウ</t>
    </rPh>
    <rPh sb="80" eb="82">
      <t>タイサク</t>
    </rPh>
    <rPh sb="83" eb="85">
      <t>ソウキュウ</t>
    </rPh>
    <rPh sb="96" eb="98">
      <t>ホウテイ</t>
    </rPh>
    <rPh sb="98" eb="100">
      <t>タイヨウ</t>
    </rPh>
    <rPh sb="100" eb="102">
      <t>ネンスウ</t>
    </rPh>
    <rPh sb="103" eb="104">
      <t>コ</t>
    </rPh>
    <rPh sb="106" eb="108">
      <t>カンロ</t>
    </rPh>
    <rPh sb="109" eb="110">
      <t>オオ</t>
    </rPh>
    <rPh sb="121" eb="124">
      <t>ケイカクテキ</t>
    </rPh>
    <rPh sb="131" eb="133">
      <t>コウシン</t>
    </rPh>
    <rPh sb="133" eb="134">
      <t>リツ</t>
    </rPh>
    <rPh sb="135" eb="137">
      <t>ジョウショウ</t>
    </rPh>
    <rPh sb="138" eb="1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</si>
</sst>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1.08</c:v>
                </c:pt>
                <c:pt idx="1">
                  <c:v>0.48</c:v>
                </c:pt>
                <c:pt idx="2">
                  <c:v>2.52</c:v>
                </c:pt>
                <c:pt idx="3">
                  <c:v>0.2</c:v>
                </c:pt>
                <c:pt idx="4">
                  <c:v>0.36</c:v>
                </c:pt>
              </c:numCache>
            </c:numRef>
          </c:val>
          <c:extLst xmlns:c16r2="http://schemas.microsoft.com/office/drawing/2015/06/chart">
            <c:ext xmlns:c16="http://schemas.microsoft.com/office/drawing/2014/chart" uri="{C3380CC4-5D6E-409C-BE32-E72D297353CC}">
              <c16:uniqueId val="{00000000-6317-49F4-B5C3-D874593E21BA}"/>
            </c:ext>
          </c:extLst>
        </c:ser>
        <c:dLbls>
          <c:showLegendKey val="0"/>
          <c:showVal val="0"/>
          <c:showCatName val="0"/>
          <c:showSerName val="0"/>
          <c:showPercent val="0"/>
          <c:showBubbleSize val="0"/>
        </c:dLbls>
        <c:gapWidth val="150"/>
        <c:axId val="350870792"/>
        <c:axId val="3508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6317-49F4-B5C3-D874593E21BA}"/>
            </c:ext>
          </c:extLst>
        </c:ser>
        <c:dLbls>
          <c:showLegendKey val="0"/>
          <c:showVal val="0"/>
          <c:showCatName val="0"/>
          <c:showSerName val="0"/>
          <c:showPercent val="0"/>
          <c:showBubbleSize val="0"/>
        </c:dLbls>
        <c:marker val="1"/>
        <c:smooth val="0"/>
        <c:axId val="350870792"/>
        <c:axId val="350871176"/>
      </c:lineChart>
      <c:dateAx>
        <c:axId val="350870792"/>
        <c:scaling>
          <c:orientation val="minMax"/>
        </c:scaling>
        <c:delete val="1"/>
        <c:axPos val="b"/>
        <c:numFmt formatCode="ge" sourceLinked="1"/>
        <c:majorTickMark val="none"/>
        <c:minorTickMark val="none"/>
        <c:tickLblPos val="none"/>
        <c:crossAx val="350871176"/>
        <c:crosses val="autoZero"/>
        <c:auto val="1"/>
        <c:lblOffset val="100"/>
        <c:baseTimeUnit val="years"/>
      </c:dateAx>
      <c:valAx>
        <c:axId val="3508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61.78</c:v>
                </c:pt>
                <c:pt idx="1">
                  <c:v>61.78</c:v>
                </c:pt>
                <c:pt idx="2">
                  <c:v>62</c:v>
                </c:pt>
                <c:pt idx="3">
                  <c:v>65.040000000000006</c:v>
                </c:pt>
                <c:pt idx="4">
                  <c:v>66.25</c:v>
                </c:pt>
              </c:numCache>
            </c:numRef>
          </c:val>
          <c:extLst xmlns:c16r2="http://schemas.microsoft.com/office/drawing/2015/06/chart">
            <c:ext xmlns:c16="http://schemas.microsoft.com/office/drawing/2014/chart" uri="{C3380CC4-5D6E-409C-BE32-E72D297353CC}">
              <c16:uniqueId val="{00000000-1762-4F11-A73B-078FBB2F963B}"/>
            </c:ext>
          </c:extLst>
        </c:ser>
        <c:dLbls>
          <c:showLegendKey val="0"/>
          <c:showVal val="0"/>
          <c:showCatName val="0"/>
          <c:showSerName val="0"/>
          <c:showPercent val="0"/>
          <c:showBubbleSize val="0"/>
        </c:dLbls>
        <c:gapWidth val="150"/>
        <c:axId val="351241216"/>
        <c:axId val="3512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1762-4F11-A73B-078FBB2F963B}"/>
            </c:ext>
          </c:extLst>
        </c:ser>
        <c:dLbls>
          <c:showLegendKey val="0"/>
          <c:showVal val="0"/>
          <c:showCatName val="0"/>
          <c:showSerName val="0"/>
          <c:showPercent val="0"/>
          <c:showBubbleSize val="0"/>
        </c:dLbls>
        <c:marker val="1"/>
        <c:smooth val="0"/>
        <c:axId val="351241216"/>
        <c:axId val="351241608"/>
      </c:lineChart>
      <c:dateAx>
        <c:axId val="351241216"/>
        <c:scaling>
          <c:orientation val="minMax"/>
        </c:scaling>
        <c:delete val="1"/>
        <c:axPos val="b"/>
        <c:numFmt formatCode="ge" sourceLinked="1"/>
        <c:majorTickMark val="none"/>
        <c:minorTickMark val="none"/>
        <c:tickLblPos val="none"/>
        <c:crossAx val="351241608"/>
        <c:crosses val="autoZero"/>
        <c:auto val="1"/>
        <c:lblOffset val="100"/>
        <c:baseTimeUnit val="years"/>
      </c:dateAx>
      <c:valAx>
        <c:axId val="35124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84.83</c:v>
                </c:pt>
                <c:pt idx="1">
                  <c:v>85.02</c:v>
                </c:pt>
                <c:pt idx="2">
                  <c:v>84.74</c:v>
                </c:pt>
                <c:pt idx="3">
                  <c:v>81.38</c:v>
                </c:pt>
                <c:pt idx="4">
                  <c:v>78.81</c:v>
                </c:pt>
              </c:numCache>
            </c:numRef>
          </c:val>
          <c:extLst xmlns:c16r2="http://schemas.microsoft.com/office/drawing/2015/06/chart">
            <c:ext xmlns:c16="http://schemas.microsoft.com/office/drawing/2014/chart" uri="{C3380CC4-5D6E-409C-BE32-E72D297353CC}">
              <c16:uniqueId val="{00000000-4D95-4967-B287-CD7628559036}"/>
            </c:ext>
          </c:extLst>
        </c:ser>
        <c:dLbls>
          <c:showLegendKey val="0"/>
          <c:showVal val="0"/>
          <c:showCatName val="0"/>
          <c:showSerName val="0"/>
          <c:showPercent val="0"/>
          <c:showBubbleSize val="0"/>
        </c:dLbls>
        <c:gapWidth val="150"/>
        <c:axId val="351242784"/>
        <c:axId val="3512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4D95-4967-B287-CD7628559036}"/>
            </c:ext>
          </c:extLst>
        </c:ser>
        <c:dLbls>
          <c:showLegendKey val="0"/>
          <c:showVal val="0"/>
          <c:showCatName val="0"/>
          <c:showSerName val="0"/>
          <c:showPercent val="0"/>
          <c:showBubbleSize val="0"/>
        </c:dLbls>
        <c:marker val="1"/>
        <c:smooth val="0"/>
        <c:axId val="351242784"/>
        <c:axId val="351243176"/>
      </c:lineChart>
      <c:dateAx>
        <c:axId val="351242784"/>
        <c:scaling>
          <c:orientation val="minMax"/>
        </c:scaling>
        <c:delete val="1"/>
        <c:axPos val="b"/>
        <c:numFmt formatCode="ge" sourceLinked="1"/>
        <c:majorTickMark val="none"/>
        <c:minorTickMark val="none"/>
        <c:tickLblPos val="none"/>
        <c:crossAx val="351243176"/>
        <c:crosses val="autoZero"/>
        <c:auto val="1"/>
        <c:lblOffset val="100"/>
        <c:baseTimeUnit val="years"/>
      </c:dateAx>
      <c:valAx>
        <c:axId val="3512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89.32</c:v>
                </c:pt>
                <c:pt idx="1">
                  <c:v>93.72</c:v>
                </c:pt>
                <c:pt idx="2">
                  <c:v>101.19</c:v>
                </c:pt>
                <c:pt idx="3">
                  <c:v>102.07</c:v>
                </c:pt>
                <c:pt idx="4">
                  <c:v>97.85</c:v>
                </c:pt>
              </c:numCache>
            </c:numRef>
          </c:val>
          <c:extLst xmlns:c16r2="http://schemas.microsoft.com/office/drawing/2015/06/chart">
            <c:ext xmlns:c16="http://schemas.microsoft.com/office/drawing/2014/chart" uri="{C3380CC4-5D6E-409C-BE32-E72D297353CC}">
              <c16:uniqueId val="{00000000-317D-42E6-9B89-D8FC66538EF7}"/>
            </c:ext>
          </c:extLst>
        </c:ser>
        <c:dLbls>
          <c:showLegendKey val="0"/>
          <c:showVal val="0"/>
          <c:showCatName val="0"/>
          <c:showSerName val="0"/>
          <c:showPercent val="0"/>
          <c:showBubbleSize val="0"/>
        </c:dLbls>
        <c:gapWidth val="150"/>
        <c:axId val="350956816"/>
        <c:axId val="35095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317D-42E6-9B89-D8FC66538EF7}"/>
            </c:ext>
          </c:extLst>
        </c:ser>
        <c:dLbls>
          <c:showLegendKey val="0"/>
          <c:showVal val="0"/>
          <c:showCatName val="0"/>
          <c:showSerName val="0"/>
          <c:showPercent val="0"/>
          <c:showBubbleSize val="0"/>
        </c:dLbls>
        <c:marker val="1"/>
        <c:smooth val="0"/>
        <c:axId val="350956816"/>
        <c:axId val="350957200"/>
      </c:lineChart>
      <c:dateAx>
        <c:axId val="350956816"/>
        <c:scaling>
          <c:orientation val="minMax"/>
        </c:scaling>
        <c:delete val="1"/>
        <c:axPos val="b"/>
        <c:numFmt formatCode="ge" sourceLinked="1"/>
        <c:majorTickMark val="none"/>
        <c:minorTickMark val="none"/>
        <c:tickLblPos val="none"/>
        <c:crossAx val="350957200"/>
        <c:crosses val="autoZero"/>
        <c:auto val="1"/>
        <c:lblOffset val="100"/>
        <c:baseTimeUnit val="years"/>
      </c:dateAx>
      <c:valAx>
        <c:axId val="35095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9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27.4</c:v>
                </c:pt>
                <c:pt idx="1">
                  <c:v>30.53</c:v>
                </c:pt>
                <c:pt idx="2">
                  <c:v>32.57</c:v>
                </c:pt>
                <c:pt idx="3">
                  <c:v>34.78</c:v>
                </c:pt>
                <c:pt idx="4">
                  <c:v>37.19</c:v>
                </c:pt>
              </c:numCache>
            </c:numRef>
          </c:val>
          <c:extLst xmlns:c16r2="http://schemas.microsoft.com/office/drawing/2015/06/chart">
            <c:ext xmlns:c16="http://schemas.microsoft.com/office/drawing/2014/chart" uri="{C3380CC4-5D6E-409C-BE32-E72D297353CC}">
              <c16:uniqueId val="{00000000-C4A0-4DD0-98A2-0B00EEA25958}"/>
            </c:ext>
          </c:extLst>
        </c:ser>
        <c:dLbls>
          <c:showLegendKey val="0"/>
          <c:showVal val="0"/>
          <c:showCatName val="0"/>
          <c:showSerName val="0"/>
          <c:showPercent val="0"/>
          <c:showBubbleSize val="0"/>
        </c:dLbls>
        <c:gapWidth val="150"/>
        <c:axId val="351003264"/>
        <c:axId val="3510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C4A0-4DD0-98A2-0B00EEA25958}"/>
            </c:ext>
          </c:extLst>
        </c:ser>
        <c:dLbls>
          <c:showLegendKey val="0"/>
          <c:showVal val="0"/>
          <c:showCatName val="0"/>
          <c:showSerName val="0"/>
          <c:showPercent val="0"/>
          <c:showBubbleSize val="0"/>
        </c:dLbls>
        <c:marker val="1"/>
        <c:smooth val="0"/>
        <c:axId val="351003264"/>
        <c:axId val="351003648"/>
      </c:lineChart>
      <c:dateAx>
        <c:axId val="351003264"/>
        <c:scaling>
          <c:orientation val="minMax"/>
        </c:scaling>
        <c:delete val="1"/>
        <c:axPos val="b"/>
        <c:numFmt formatCode="ge" sourceLinked="1"/>
        <c:majorTickMark val="none"/>
        <c:minorTickMark val="none"/>
        <c:tickLblPos val="none"/>
        <c:crossAx val="351003648"/>
        <c:crosses val="autoZero"/>
        <c:auto val="1"/>
        <c:lblOffset val="100"/>
        <c:baseTimeUnit val="years"/>
      </c:dateAx>
      <c:valAx>
        <c:axId val="3510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15.67</c:v>
                </c:pt>
                <c:pt idx="1">
                  <c:v>15.03</c:v>
                </c:pt>
                <c:pt idx="2">
                  <c:v>14.98</c:v>
                </c:pt>
                <c:pt idx="3">
                  <c:v>14.76</c:v>
                </c:pt>
                <c:pt idx="4">
                  <c:v>33.619999999999997</c:v>
                </c:pt>
              </c:numCache>
            </c:numRef>
          </c:val>
          <c:extLst xmlns:c16r2="http://schemas.microsoft.com/office/drawing/2015/06/chart">
            <c:ext xmlns:c16="http://schemas.microsoft.com/office/drawing/2014/chart" uri="{C3380CC4-5D6E-409C-BE32-E72D297353CC}">
              <c16:uniqueId val="{00000000-B37D-4A12-ACA2-FE7E20E93E1D}"/>
            </c:ext>
          </c:extLst>
        </c:ser>
        <c:dLbls>
          <c:showLegendKey val="0"/>
          <c:showVal val="0"/>
          <c:showCatName val="0"/>
          <c:showSerName val="0"/>
          <c:showPercent val="0"/>
          <c:showBubbleSize val="0"/>
        </c:dLbls>
        <c:gapWidth val="150"/>
        <c:axId val="350996760"/>
        <c:axId val="35099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B37D-4A12-ACA2-FE7E20E93E1D}"/>
            </c:ext>
          </c:extLst>
        </c:ser>
        <c:dLbls>
          <c:showLegendKey val="0"/>
          <c:showVal val="0"/>
          <c:showCatName val="0"/>
          <c:showSerName val="0"/>
          <c:showPercent val="0"/>
          <c:showBubbleSize val="0"/>
        </c:dLbls>
        <c:marker val="1"/>
        <c:smooth val="0"/>
        <c:axId val="350996760"/>
        <c:axId val="350997144"/>
      </c:lineChart>
      <c:dateAx>
        <c:axId val="350996760"/>
        <c:scaling>
          <c:orientation val="minMax"/>
        </c:scaling>
        <c:delete val="1"/>
        <c:axPos val="b"/>
        <c:numFmt formatCode="ge" sourceLinked="1"/>
        <c:majorTickMark val="none"/>
        <c:minorTickMark val="none"/>
        <c:tickLblPos val="none"/>
        <c:crossAx val="350997144"/>
        <c:crosses val="autoZero"/>
        <c:auto val="1"/>
        <c:lblOffset val="100"/>
        <c:baseTimeUnit val="years"/>
      </c:dateAx>
      <c:valAx>
        <c:axId val="35099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108.33</c:v>
                </c:pt>
                <c:pt idx="1">
                  <c:v>120.86</c:v>
                </c:pt>
                <c:pt idx="2">
                  <c:v>119.08</c:v>
                </c:pt>
                <c:pt idx="3">
                  <c:v>114.63</c:v>
                </c:pt>
                <c:pt idx="4">
                  <c:v>120.04</c:v>
                </c:pt>
              </c:numCache>
            </c:numRef>
          </c:val>
          <c:extLst xmlns:c16r2="http://schemas.microsoft.com/office/drawing/2015/06/chart">
            <c:ext xmlns:c16="http://schemas.microsoft.com/office/drawing/2014/chart" uri="{C3380CC4-5D6E-409C-BE32-E72D297353CC}">
              <c16:uniqueId val="{00000000-0E91-4916-8901-D748D6C0A1DF}"/>
            </c:ext>
          </c:extLst>
        </c:ser>
        <c:dLbls>
          <c:showLegendKey val="0"/>
          <c:showVal val="0"/>
          <c:showCatName val="0"/>
          <c:showSerName val="0"/>
          <c:showPercent val="0"/>
          <c:showBubbleSize val="0"/>
        </c:dLbls>
        <c:gapWidth val="150"/>
        <c:axId val="349813112"/>
        <c:axId val="3498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0E91-4916-8901-D748D6C0A1DF}"/>
            </c:ext>
          </c:extLst>
        </c:ser>
        <c:dLbls>
          <c:showLegendKey val="0"/>
          <c:showVal val="0"/>
          <c:showCatName val="0"/>
          <c:showSerName val="0"/>
          <c:showPercent val="0"/>
          <c:showBubbleSize val="0"/>
        </c:dLbls>
        <c:marker val="1"/>
        <c:smooth val="0"/>
        <c:axId val="349813112"/>
        <c:axId val="349813504"/>
      </c:lineChart>
      <c:dateAx>
        <c:axId val="349813112"/>
        <c:scaling>
          <c:orientation val="minMax"/>
        </c:scaling>
        <c:delete val="1"/>
        <c:axPos val="b"/>
        <c:numFmt formatCode="ge" sourceLinked="1"/>
        <c:majorTickMark val="none"/>
        <c:minorTickMark val="none"/>
        <c:tickLblPos val="none"/>
        <c:crossAx val="349813504"/>
        <c:crosses val="autoZero"/>
        <c:auto val="1"/>
        <c:lblOffset val="100"/>
        <c:baseTimeUnit val="years"/>
      </c:dateAx>
      <c:valAx>
        <c:axId val="34981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1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767.87</c:v>
                </c:pt>
                <c:pt idx="1">
                  <c:v>626.09</c:v>
                </c:pt>
                <c:pt idx="2">
                  <c:v>339.7</c:v>
                </c:pt>
                <c:pt idx="3">
                  <c:v>284.57</c:v>
                </c:pt>
                <c:pt idx="4">
                  <c:v>452.22</c:v>
                </c:pt>
              </c:numCache>
            </c:numRef>
          </c:val>
          <c:extLst xmlns:c16r2="http://schemas.microsoft.com/office/drawing/2015/06/chart">
            <c:ext xmlns:c16="http://schemas.microsoft.com/office/drawing/2014/chart" uri="{C3380CC4-5D6E-409C-BE32-E72D297353CC}">
              <c16:uniqueId val="{00000000-5861-4507-A469-EA899DA877DF}"/>
            </c:ext>
          </c:extLst>
        </c:ser>
        <c:dLbls>
          <c:showLegendKey val="0"/>
          <c:showVal val="0"/>
          <c:showCatName val="0"/>
          <c:showSerName val="0"/>
          <c:showPercent val="0"/>
          <c:showBubbleSize val="0"/>
        </c:dLbls>
        <c:gapWidth val="150"/>
        <c:axId val="349814680"/>
        <c:axId val="3498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5861-4507-A469-EA899DA877DF}"/>
            </c:ext>
          </c:extLst>
        </c:ser>
        <c:dLbls>
          <c:showLegendKey val="0"/>
          <c:showVal val="0"/>
          <c:showCatName val="0"/>
          <c:showSerName val="0"/>
          <c:showPercent val="0"/>
          <c:showBubbleSize val="0"/>
        </c:dLbls>
        <c:marker val="1"/>
        <c:smooth val="0"/>
        <c:axId val="349814680"/>
        <c:axId val="349815072"/>
      </c:lineChart>
      <c:dateAx>
        <c:axId val="349814680"/>
        <c:scaling>
          <c:orientation val="minMax"/>
        </c:scaling>
        <c:delete val="1"/>
        <c:axPos val="b"/>
        <c:numFmt formatCode="ge" sourceLinked="1"/>
        <c:majorTickMark val="none"/>
        <c:minorTickMark val="none"/>
        <c:tickLblPos val="none"/>
        <c:crossAx val="349815072"/>
        <c:crosses val="autoZero"/>
        <c:auto val="1"/>
        <c:lblOffset val="100"/>
        <c:baseTimeUnit val="years"/>
      </c:dateAx>
      <c:valAx>
        <c:axId val="34981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766.18</c:v>
                </c:pt>
                <c:pt idx="1">
                  <c:v>731.89</c:v>
                </c:pt>
                <c:pt idx="2">
                  <c:v>697.63</c:v>
                </c:pt>
                <c:pt idx="3">
                  <c:v>670.19</c:v>
                </c:pt>
                <c:pt idx="4">
                  <c:v>672.47</c:v>
                </c:pt>
              </c:numCache>
            </c:numRef>
          </c:val>
          <c:extLst xmlns:c16r2="http://schemas.microsoft.com/office/drawing/2015/06/chart">
            <c:ext xmlns:c16="http://schemas.microsoft.com/office/drawing/2014/chart" uri="{C3380CC4-5D6E-409C-BE32-E72D297353CC}">
              <c16:uniqueId val="{00000000-A945-4908-84A8-954A28239AE0}"/>
            </c:ext>
          </c:extLst>
        </c:ser>
        <c:dLbls>
          <c:showLegendKey val="0"/>
          <c:showVal val="0"/>
          <c:showCatName val="0"/>
          <c:showSerName val="0"/>
          <c:showPercent val="0"/>
          <c:showBubbleSize val="0"/>
        </c:dLbls>
        <c:gapWidth val="150"/>
        <c:axId val="351469864"/>
        <c:axId val="35147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A945-4908-84A8-954A28239AE0}"/>
            </c:ext>
          </c:extLst>
        </c:ser>
        <c:dLbls>
          <c:showLegendKey val="0"/>
          <c:showVal val="0"/>
          <c:showCatName val="0"/>
          <c:showSerName val="0"/>
          <c:showPercent val="0"/>
          <c:showBubbleSize val="0"/>
        </c:dLbls>
        <c:marker val="1"/>
        <c:smooth val="0"/>
        <c:axId val="351469864"/>
        <c:axId val="351470256"/>
      </c:lineChart>
      <c:dateAx>
        <c:axId val="351469864"/>
        <c:scaling>
          <c:orientation val="minMax"/>
        </c:scaling>
        <c:delete val="1"/>
        <c:axPos val="b"/>
        <c:numFmt formatCode="ge" sourceLinked="1"/>
        <c:majorTickMark val="none"/>
        <c:minorTickMark val="none"/>
        <c:tickLblPos val="none"/>
        <c:crossAx val="351470256"/>
        <c:crosses val="autoZero"/>
        <c:auto val="1"/>
        <c:lblOffset val="100"/>
        <c:baseTimeUnit val="years"/>
      </c:dateAx>
      <c:valAx>
        <c:axId val="35147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46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72.97</c:v>
                </c:pt>
                <c:pt idx="1">
                  <c:v>77.260000000000005</c:v>
                </c:pt>
                <c:pt idx="2">
                  <c:v>88.88</c:v>
                </c:pt>
                <c:pt idx="3">
                  <c:v>89.81</c:v>
                </c:pt>
                <c:pt idx="4">
                  <c:v>86.58</c:v>
                </c:pt>
              </c:numCache>
            </c:numRef>
          </c:val>
          <c:extLst xmlns:c16r2="http://schemas.microsoft.com/office/drawing/2015/06/chart">
            <c:ext xmlns:c16="http://schemas.microsoft.com/office/drawing/2014/chart" uri="{C3380CC4-5D6E-409C-BE32-E72D297353CC}">
              <c16:uniqueId val="{00000000-DA34-439F-8165-74A76EB4388E}"/>
            </c:ext>
          </c:extLst>
        </c:ser>
        <c:dLbls>
          <c:showLegendKey val="0"/>
          <c:showVal val="0"/>
          <c:showCatName val="0"/>
          <c:showSerName val="0"/>
          <c:showPercent val="0"/>
          <c:showBubbleSize val="0"/>
        </c:dLbls>
        <c:gapWidth val="150"/>
        <c:axId val="351471432"/>
        <c:axId val="35147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DA34-439F-8165-74A76EB4388E}"/>
            </c:ext>
          </c:extLst>
        </c:ser>
        <c:dLbls>
          <c:showLegendKey val="0"/>
          <c:showVal val="0"/>
          <c:showCatName val="0"/>
          <c:showSerName val="0"/>
          <c:showPercent val="0"/>
          <c:showBubbleSize val="0"/>
        </c:dLbls>
        <c:marker val="1"/>
        <c:smooth val="0"/>
        <c:axId val="351471432"/>
        <c:axId val="351471824"/>
      </c:lineChart>
      <c:dateAx>
        <c:axId val="351471432"/>
        <c:scaling>
          <c:orientation val="minMax"/>
        </c:scaling>
        <c:delete val="1"/>
        <c:axPos val="b"/>
        <c:numFmt formatCode="ge" sourceLinked="1"/>
        <c:majorTickMark val="none"/>
        <c:minorTickMark val="none"/>
        <c:tickLblPos val="none"/>
        <c:crossAx val="351471824"/>
        <c:crosses val="autoZero"/>
        <c:auto val="1"/>
        <c:lblOffset val="100"/>
        <c:baseTimeUnit val="years"/>
      </c:dateAx>
      <c:valAx>
        <c:axId val="35147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249.65</c:v>
                </c:pt>
                <c:pt idx="1">
                  <c:v>234.94</c:v>
                </c:pt>
                <c:pt idx="2">
                  <c:v>203.98</c:v>
                </c:pt>
                <c:pt idx="3">
                  <c:v>201.88</c:v>
                </c:pt>
                <c:pt idx="4">
                  <c:v>209.22</c:v>
                </c:pt>
              </c:numCache>
            </c:numRef>
          </c:val>
          <c:extLst xmlns:c16r2="http://schemas.microsoft.com/office/drawing/2015/06/chart">
            <c:ext xmlns:c16="http://schemas.microsoft.com/office/drawing/2014/chart" uri="{C3380CC4-5D6E-409C-BE32-E72D297353CC}">
              <c16:uniqueId val="{00000000-234C-4E3B-862F-767C9B294B10}"/>
            </c:ext>
          </c:extLst>
        </c:ser>
        <c:dLbls>
          <c:showLegendKey val="0"/>
          <c:showVal val="0"/>
          <c:showCatName val="0"/>
          <c:showSerName val="0"/>
          <c:showPercent val="0"/>
          <c:showBubbleSize val="0"/>
        </c:dLbls>
        <c:gapWidth val="150"/>
        <c:axId val="351473000"/>
        <c:axId val="3512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234C-4E3B-862F-767C9B294B10}"/>
            </c:ext>
          </c:extLst>
        </c:ser>
        <c:dLbls>
          <c:showLegendKey val="0"/>
          <c:showVal val="0"/>
          <c:showCatName val="0"/>
          <c:showSerName val="0"/>
          <c:showPercent val="0"/>
          <c:showBubbleSize val="0"/>
        </c:dLbls>
        <c:marker val="1"/>
        <c:smooth val="0"/>
        <c:axId val="351473000"/>
        <c:axId val="351240040"/>
      </c:lineChart>
      <c:dateAx>
        <c:axId val="351473000"/>
        <c:scaling>
          <c:orientation val="minMax"/>
        </c:scaling>
        <c:delete val="1"/>
        <c:axPos val="b"/>
        <c:numFmt formatCode="ge" sourceLinked="1"/>
        <c:majorTickMark val="none"/>
        <c:minorTickMark val="none"/>
        <c:tickLblPos val="none"/>
        <c:crossAx val="351240040"/>
        <c:crosses val="autoZero"/>
        <c:auto val="1"/>
        <c:lblOffset val="100"/>
        <c:baseTimeUnit val="years"/>
      </c:dateAx>
      <c:valAx>
        <c:axId val="3512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60" zoomScaleNormal="6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福島県　浅川町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4"/>
      <c r="AL8" s="64">
        <f>データ!$R$6</f>
        <v>6440</v>
      </c>
      <c r="AM8" s="64"/>
      <c r="AN8" s="64"/>
      <c r="AO8" s="64"/>
      <c r="AP8" s="64"/>
      <c r="AQ8" s="64"/>
      <c r="AR8" s="64"/>
      <c r="AS8" s="64"/>
      <c r="AT8" s="60">
        <f>データ!$S$6</f>
        <v>37.43</v>
      </c>
      <c r="AU8" s="61"/>
      <c r="AV8" s="61"/>
      <c r="AW8" s="61"/>
      <c r="AX8" s="61"/>
      <c r="AY8" s="61"/>
      <c r="AZ8" s="61"/>
      <c r="BA8" s="61"/>
      <c r="BB8" s="63">
        <f>データ!$T$6</f>
        <v>172.05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71.94</v>
      </c>
      <c r="J10" s="61"/>
      <c r="K10" s="61"/>
      <c r="L10" s="61"/>
      <c r="M10" s="61"/>
      <c r="N10" s="61"/>
      <c r="O10" s="62"/>
      <c r="P10" s="63">
        <f>データ!$P$6</f>
        <v>98.82</v>
      </c>
      <c r="Q10" s="63"/>
      <c r="R10" s="63"/>
      <c r="S10" s="63"/>
      <c r="T10" s="63"/>
      <c r="U10" s="63"/>
      <c r="V10" s="63"/>
      <c r="W10" s="64">
        <f>データ!$Q$6</f>
        <v>3510</v>
      </c>
      <c r="X10" s="64"/>
      <c r="Y10" s="64"/>
      <c r="Z10" s="64"/>
      <c r="AA10" s="64"/>
      <c r="AB10" s="64"/>
      <c r="AC10" s="64"/>
      <c r="AD10" s="2"/>
      <c r="AE10" s="2"/>
      <c r="AF10" s="2"/>
      <c r="AG10" s="2"/>
      <c r="AH10" s="4"/>
      <c r="AI10" s="4"/>
      <c r="AJ10" s="4"/>
      <c r="AK10" s="4"/>
      <c r="AL10" s="64">
        <f>データ!$U$6</f>
        <v>6134</v>
      </c>
      <c r="AM10" s="64"/>
      <c r="AN10" s="64"/>
      <c r="AO10" s="64"/>
      <c r="AP10" s="64"/>
      <c r="AQ10" s="64"/>
      <c r="AR10" s="64"/>
      <c r="AS10" s="64"/>
      <c r="AT10" s="60">
        <f>データ!$V$6</f>
        <v>36.5</v>
      </c>
      <c r="AU10" s="61"/>
      <c r="AV10" s="61"/>
      <c r="AW10" s="61"/>
      <c r="AX10" s="61"/>
      <c r="AY10" s="61"/>
      <c r="AZ10" s="61"/>
      <c r="BA10" s="61"/>
      <c r="BB10" s="63">
        <f>データ!$W$6</f>
        <v>168.05</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106</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107</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105</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qUDsWQMMZBQ1yC8qpWZDUTGRrZfrEk+gFEm7jhpjDQj43FhUc8U6pm6qF+nJyZZcMjtIU3k/Ar8QU+ZxF2c0g==" saltValue="lspYJoIaybyOFzWsFuPt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75043</v>
      </c>
      <c r="D6" s="34">
        <f t="shared" si="3"/>
        <v>46</v>
      </c>
      <c r="E6" s="34">
        <f t="shared" si="3"/>
        <v>1</v>
      </c>
      <c r="F6" s="34">
        <f t="shared" si="3"/>
        <v>0</v>
      </c>
      <c r="G6" s="34">
        <f t="shared" si="3"/>
        <v>1</v>
      </c>
      <c r="H6" s="34" t="str">
        <f t="shared" si="3"/>
        <v>福島県　浅川町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71.94</v>
      </c>
      <c r="P6" s="35">
        <f t="shared" si="3"/>
        <v>98.82</v>
      </c>
      <c r="Q6" s="35">
        <f t="shared" si="3"/>
        <v>3510</v>
      </c>
      <c r="R6" s="35">
        <f t="shared" si="3"/>
        <v>6440</v>
      </c>
      <c r="S6" s="35">
        <f t="shared" si="3"/>
        <v>37.43</v>
      </c>
      <c r="T6" s="35">
        <f t="shared" si="3"/>
        <v>172.05</v>
      </c>
      <c r="U6" s="35">
        <f t="shared" si="3"/>
        <v>6134</v>
      </c>
      <c r="V6" s="35">
        <f t="shared" si="3"/>
        <v>36.5</v>
      </c>
      <c r="W6" s="35">
        <f t="shared" si="3"/>
        <v>168.05</v>
      </c>
      <c r="X6" s="36">
        <f>IF(X7="",NA(),X7)</f>
        <v>89.32</v>
      </c>
      <c r="Y6" s="36">
        <f t="shared" ref="Y6:AG6" si="4">IF(Y7="",NA(),Y7)</f>
        <v>93.72</v>
      </c>
      <c r="Z6" s="36">
        <f t="shared" si="4"/>
        <v>101.19</v>
      </c>
      <c r="AA6" s="36">
        <f t="shared" si="4"/>
        <v>102.07</v>
      </c>
      <c r="AB6" s="36">
        <f t="shared" si="4"/>
        <v>97.85</v>
      </c>
      <c r="AC6" s="36">
        <f t="shared" si="4"/>
        <v>107.2</v>
      </c>
      <c r="AD6" s="36">
        <f t="shared" si="4"/>
        <v>106.62</v>
      </c>
      <c r="AE6" s="36">
        <f t="shared" si="4"/>
        <v>107.95</v>
      </c>
      <c r="AF6" s="36">
        <f t="shared" si="4"/>
        <v>104.47</v>
      </c>
      <c r="AG6" s="36">
        <f t="shared" si="4"/>
        <v>103.81</v>
      </c>
      <c r="AH6" s="35" t="str">
        <f>IF(AH7="","",IF(AH7="-","【-】","【"&amp;SUBSTITUTE(TEXT(AH7,"#,##0.00"),"-","△")&amp;"】"))</f>
        <v>【112.83】</v>
      </c>
      <c r="AI6" s="36">
        <f>IF(AI7="",NA(),AI7)</f>
        <v>108.33</v>
      </c>
      <c r="AJ6" s="36">
        <f t="shared" ref="AJ6:AR6" si="5">IF(AJ7="",NA(),AJ7)</f>
        <v>120.86</v>
      </c>
      <c r="AK6" s="36">
        <f t="shared" si="5"/>
        <v>119.08</v>
      </c>
      <c r="AL6" s="36">
        <f t="shared" si="5"/>
        <v>114.63</v>
      </c>
      <c r="AM6" s="36">
        <f t="shared" si="5"/>
        <v>120.04</v>
      </c>
      <c r="AN6" s="36">
        <f t="shared" si="5"/>
        <v>13.46</v>
      </c>
      <c r="AO6" s="36">
        <f t="shared" si="5"/>
        <v>12.59</v>
      </c>
      <c r="AP6" s="36">
        <f t="shared" si="5"/>
        <v>12.44</v>
      </c>
      <c r="AQ6" s="36">
        <f t="shared" si="5"/>
        <v>16.399999999999999</v>
      </c>
      <c r="AR6" s="36">
        <f t="shared" si="5"/>
        <v>25.66</v>
      </c>
      <c r="AS6" s="35" t="str">
        <f>IF(AS7="","",IF(AS7="-","【-】","【"&amp;SUBSTITUTE(TEXT(AS7,"#,##0.00"),"-","△")&amp;"】"))</f>
        <v>【1.05】</v>
      </c>
      <c r="AT6" s="36">
        <f>IF(AT7="",NA(),AT7)</f>
        <v>767.87</v>
      </c>
      <c r="AU6" s="36">
        <f t="shared" ref="AU6:BC6" si="6">IF(AU7="",NA(),AU7)</f>
        <v>626.09</v>
      </c>
      <c r="AV6" s="36">
        <f t="shared" si="6"/>
        <v>339.7</v>
      </c>
      <c r="AW6" s="36">
        <f t="shared" si="6"/>
        <v>284.57</v>
      </c>
      <c r="AX6" s="36">
        <f t="shared" si="6"/>
        <v>452.22</v>
      </c>
      <c r="AY6" s="36">
        <f t="shared" si="6"/>
        <v>434.72</v>
      </c>
      <c r="AZ6" s="36">
        <f t="shared" si="6"/>
        <v>416.14</v>
      </c>
      <c r="BA6" s="36">
        <f t="shared" si="6"/>
        <v>371.89</v>
      </c>
      <c r="BB6" s="36">
        <f t="shared" si="6"/>
        <v>293.23</v>
      </c>
      <c r="BC6" s="36">
        <f t="shared" si="6"/>
        <v>300.14</v>
      </c>
      <c r="BD6" s="35" t="str">
        <f>IF(BD7="","",IF(BD7="-","【-】","【"&amp;SUBSTITUTE(TEXT(BD7,"#,##0.00"),"-","△")&amp;"】"))</f>
        <v>【261.93】</v>
      </c>
      <c r="BE6" s="36">
        <f>IF(BE7="",NA(),BE7)</f>
        <v>766.18</v>
      </c>
      <c r="BF6" s="36">
        <f t="shared" ref="BF6:BN6" si="7">IF(BF7="",NA(),BF7)</f>
        <v>731.89</v>
      </c>
      <c r="BG6" s="36">
        <f t="shared" si="7"/>
        <v>697.63</v>
      </c>
      <c r="BH6" s="36">
        <f t="shared" si="7"/>
        <v>670.19</v>
      </c>
      <c r="BI6" s="36">
        <f t="shared" si="7"/>
        <v>672.47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72.97</v>
      </c>
      <c r="BQ6" s="36">
        <f t="shared" ref="BQ6:BY6" si="8">IF(BQ7="",NA(),BQ7)</f>
        <v>77.260000000000005</v>
      </c>
      <c r="BR6" s="36">
        <f t="shared" si="8"/>
        <v>88.88</v>
      </c>
      <c r="BS6" s="36">
        <f t="shared" si="8"/>
        <v>89.81</v>
      </c>
      <c r="BT6" s="36">
        <f t="shared" si="8"/>
        <v>86.58</v>
      </c>
      <c r="BU6" s="36">
        <f t="shared" si="8"/>
        <v>93.66</v>
      </c>
      <c r="BV6" s="36">
        <f t="shared" si="8"/>
        <v>92.76</v>
      </c>
      <c r="BW6" s="36">
        <f t="shared" si="8"/>
        <v>93.28</v>
      </c>
      <c r="BX6" s="36">
        <f t="shared" si="8"/>
        <v>87.51</v>
      </c>
      <c r="BY6" s="36">
        <f t="shared" si="8"/>
        <v>84.77</v>
      </c>
      <c r="BZ6" s="35" t="str">
        <f>IF(BZ7="","",IF(BZ7="-","【-】","【"&amp;SUBSTITUTE(TEXT(BZ7,"#,##0.00"),"-","△")&amp;"】"))</f>
        <v>【103.91】</v>
      </c>
      <c r="CA6" s="36">
        <f>IF(CA7="",NA(),CA7)</f>
        <v>249.65</v>
      </c>
      <c r="CB6" s="36">
        <f t="shared" ref="CB6:CJ6" si="9">IF(CB7="",NA(),CB7)</f>
        <v>234.94</v>
      </c>
      <c r="CC6" s="36">
        <f t="shared" si="9"/>
        <v>203.98</v>
      </c>
      <c r="CD6" s="36">
        <f t="shared" si="9"/>
        <v>201.88</v>
      </c>
      <c r="CE6" s="36">
        <f t="shared" si="9"/>
        <v>209.22</v>
      </c>
      <c r="CF6" s="36">
        <f t="shared" si="9"/>
        <v>208.21</v>
      </c>
      <c r="CG6" s="36">
        <f t="shared" si="9"/>
        <v>208.67</v>
      </c>
      <c r="CH6" s="36">
        <f t="shared" si="9"/>
        <v>208.29</v>
      </c>
      <c r="CI6" s="36">
        <f t="shared" si="9"/>
        <v>218.42</v>
      </c>
      <c r="CJ6" s="36">
        <f t="shared" si="9"/>
        <v>227.27</v>
      </c>
      <c r="CK6" s="35" t="str">
        <f>IF(CK7="","",IF(CK7="-","【-】","【"&amp;SUBSTITUTE(TEXT(CK7,"#,##0.00"),"-","△")&amp;"】"))</f>
        <v>【167.11】</v>
      </c>
      <c r="CL6" s="36">
        <f>IF(CL7="",NA(),CL7)</f>
        <v>61.78</v>
      </c>
      <c r="CM6" s="36">
        <f t="shared" ref="CM6:CU6" si="10">IF(CM7="",NA(),CM7)</f>
        <v>61.78</v>
      </c>
      <c r="CN6" s="36">
        <f t="shared" si="10"/>
        <v>62</v>
      </c>
      <c r="CO6" s="36">
        <f t="shared" si="10"/>
        <v>65.040000000000006</v>
      </c>
      <c r="CP6" s="36">
        <f t="shared" si="10"/>
        <v>66.25</v>
      </c>
      <c r="CQ6" s="36">
        <f t="shared" si="10"/>
        <v>49.22</v>
      </c>
      <c r="CR6" s="36">
        <f t="shared" si="10"/>
        <v>49.08</v>
      </c>
      <c r="CS6" s="36">
        <f t="shared" si="10"/>
        <v>49.32</v>
      </c>
      <c r="CT6" s="36">
        <f t="shared" si="10"/>
        <v>50.24</v>
      </c>
      <c r="CU6" s="36">
        <f t="shared" si="10"/>
        <v>50.29</v>
      </c>
      <c r="CV6" s="35" t="str">
        <f>IF(CV7="","",IF(CV7="-","【-】","【"&amp;SUBSTITUTE(TEXT(CV7,"#,##0.00"),"-","△")&amp;"】"))</f>
        <v>【60.27】</v>
      </c>
      <c r="CW6" s="36">
        <f>IF(CW7="",NA(),CW7)</f>
        <v>84.83</v>
      </c>
      <c r="CX6" s="36">
        <f t="shared" ref="CX6:DF6" si="11">IF(CX7="",NA(),CX7)</f>
        <v>85.02</v>
      </c>
      <c r="CY6" s="36">
        <f t="shared" si="11"/>
        <v>84.74</v>
      </c>
      <c r="CZ6" s="36">
        <f t="shared" si="11"/>
        <v>81.38</v>
      </c>
      <c r="DA6" s="36">
        <f t="shared" si="11"/>
        <v>78.81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27.4</v>
      </c>
      <c r="DI6" s="36">
        <f t="shared" ref="DI6:DQ6" si="12">IF(DI7="",NA(),DI7)</f>
        <v>30.53</v>
      </c>
      <c r="DJ6" s="36">
        <f t="shared" si="12"/>
        <v>32.57</v>
      </c>
      <c r="DK6" s="36">
        <f t="shared" si="12"/>
        <v>34.78</v>
      </c>
      <c r="DL6" s="36">
        <f t="shared" si="12"/>
        <v>37.19</v>
      </c>
      <c r="DM6" s="36">
        <f t="shared" si="12"/>
        <v>46.12</v>
      </c>
      <c r="DN6" s="36">
        <f t="shared" si="12"/>
        <v>47.44</v>
      </c>
      <c r="DO6" s="36">
        <f t="shared" si="12"/>
        <v>48.3</v>
      </c>
      <c r="DP6" s="36">
        <f t="shared" si="12"/>
        <v>45.14</v>
      </c>
      <c r="DQ6" s="36">
        <f t="shared" si="12"/>
        <v>45.85</v>
      </c>
      <c r="DR6" s="35" t="str">
        <f>IF(DR7="","",IF(DR7="-","【-】","【"&amp;SUBSTITUTE(TEXT(DR7,"#,##0.00"),"-","△")&amp;"】"))</f>
        <v>【48.85】</v>
      </c>
      <c r="DS6" s="36">
        <f>IF(DS7="",NA(),DS7)</f>
        <v>15.67</v>
      </c>
      <c r="DT6" s="36">
        <f t="shared" ref="DT6:EB6" si="13">IF(DT7="",NA(),DT7)</f>
        <v>15.03</v>
      </c>
      <c r="DU6" s="36">
        <f t="shared" si="13"/>
        <v>14.98</v>
      </c>
      <c r="DV6" s="36">
        <f t="shared" si="13"/>
        <v>14.76</v>
      </c>
      <c r="DW6" s="36">
        <f t="shared" si="13"/>
        <v>33.619999999999997</v>
      </c>
      <c r="DX6" s="36">
        <f t="shared" si="13"/>
        <v>9.86</v>
      </c>
      <c r="DY6" s="36">
        <f t="shared" si="13"/>
        <v>11.16</v>
      </c>
      <c r="DZ6" s="36">
        <f t="shared" si="13"/>
        <v>12.43</v>
      </c>
      <c r="EA6" s="36">
        <f t="shared" si="13"/>
        <v>13.58</v>
      </c>
      <c r="EB6" s="36">
        <f t="shared" si="13"/>
        <v>14.13</v>
      </c>
      <c r="EC6" s="35" t="str">
        <f>IF(EC7="","",IF(EC7="-","【-】","【"&amp;SUBSTITUTE(TEXT(EC7,"#,##0.00"),"-","△")&amp;"】"))</f>
        <v>【17.80】</v>
      </c>
      <c r="ED6" s="36">
        <f>IF(ED7="",NA(),ED7)</f>
        <v>1.08</v>
      </c>
      <c r="EE6" s="36">
        <f t="shared" ref="EE6:EM6" si="14">IF(EE7="",NA(),EE7)</f>
        <v>0.48</v>
      </c>
      <c r="EF6" s="36">
        <f t="shared" si="14"/>
        <v>2.52</v>
      </c>
      <c r="EG6" s="36">
        <f t="shared" si="14"/>
        <v>0.2</v>
      </c>
      <c r="EH6" s="36">
        <f t="shared" si="14"/>
        <v>0.36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75043</v>
      </c>
      <c r="D7" s="38">
        <v>46</v>
      </c>
      <c r="E7" s="38">
        <v>1</v>
      </c>
      <c r="F7" s="38">
        <v>0</v>
      </c>
      <c r="G7" s="38">
        <v>1</v>
      </c>
      <c r="H7" s="38" t="s">
        <v>93</v>
      </c>
      <c r="I7" s="38" t="s">
        <v>94</v>
      </c>
      <c r="J7" s="38" t="s">
        <v>95</v>
      </c>
      <c r="K7" s="38" t="s">
        <v>96</v>
      </c>
      <c r="L7" s="38" t="s">
        <v>97</v>
      </c>
      <c r="M7" s="38" t="s">
        <v>98</v>
      </c>
      <c r="N7" s="39" t="s">
        <v>99</v>
      </c>
      <c r="O7" s="39">
        <v>71.94</v>
      </c>
      <c r="P7" s="39">
        <v>98.82</v>
      </c>
      <c r="Q7" s="39">
        <v>3510</v>
      </c>
      <c r="R7" s="39">
        <v>6440</v>
      </c>
      <c r="S7" s="39">
        <v>37.43</v>
      </c>
      <c r="T7" s="39">
        <v>172.05</v>
      </c>
      <c r="U7" s="39">
        <v>6134</v>
      </c>
      <c r="V7" s="39">
        <v>36.5</v>
      </c>
      <c r="W7" s="39">
        <v>168.05</v>
      </c>
      <c r="X7" s="39">
        <v>89.32</v>
      </c>
      <c r="Y7" s="39">
        <v>93.72</v>
      </c>
      <c r="Z7" s="39">
        <v>101.19</v>
      </c>
      <c r="AA7" s="39">
        <v>102.07</v>
      </c>
      <c r="AB7" s="39">
        <v>97.85</v>
      </c>
      <c r="AC7" s="39">
        <v>107.2</v>
      </c>
      <c r="AD7" s="39">
        <v>106.62</v>
      </c>
      <c r="AE7" s="39">
        <v>107.95</v>
      </c>
      <c r="AF7" s="39">
        <v>104.47</v>
      </c>
      <c r="AG7" s="39">
        <v>103.81</v>
      </c>
      <c r="AH7" s="39">
        <v>112.83</v>
      </c>
      <c r="AI7" s="39">
        <v>108.33</v>
      </c>
      <c r="AJ7" s="39">
        <v>120.86</v>
      </c>
      <c r="AK7" s="39">
        <v>119.08</v>
      </c>
      <c r="AL7" s="39">
        <v>114.63</v>
      </c>
      <c r="AM7" s="39">
        <v>120.04</v>
      </c>
      <c r="AN7" s="39">
        <v>13.46</v>
      </c>
      <c r="AO7" s="39">
        <v>12.59</v>
      </c>
      <c r="AP7" s="39">
        <v>12.44</v>
      </c>
      <c r="AQ7" s="39">
        <v>16.399999999999999</v>
      </c>
      <c r="AR7" s="39">
        <v>25.66</v>
      </c>
      <c r="AS7" s="39">
        <v>1.05</v>
      </c>
      <c r="AT7" s="39">
        <v>767.87</v>
      </c>
      <c r="AU7" s="39">
        <v>626.09</v>
      </c>
      <c r="AV7" s="39">
        <v>339.7</v>
      </c>
      <c r="AW7" s="39">
        <v>284.57</v>
      </c>
      <c r="AX7" s="39">
        <v>452.22</v>
      </c>
      <c r="AY7" s="39">
        <v>434.72</v>
      </c>
      <c r="AZ7" s="39">
        <v>416.14</v>
      </c>
      <c r="BA7" s="39">
        <v>371.89</v>
      </c>
      <c r="BB7" s="39">
        <v>293.23</v>
      </c>
      <c r="BC7" s="39">
        <v>300.14</v>
      </c>
      <c r="BD7" s="39">
        <v>261.93</v>
      </c>
      <c r="BE7" s="39">
        <v>766.18</v>
      </c>
      <c r="BF7" s="39">
        <v>731.89</v>
      </c>
      <c r="BG7" s="39">
        <v>697.63</v>
      </c>
      <c r="BH7" s="39">
        <v>670.19</v>
      </c>
      <c r="BI7" s="39">
        <v>672.47</v>
      </c>
      <c r="BJ7" s="39">
        <v>495.76</v>
      </c>
      <c r="BK7" s="39">
        <v>487.22</v>
      </c>
      <c r="BL7" s="39">
        <v>483.11</v>
      </c>
      <c r="BM7" s="39">
        <v>542.29999999999995</v>
      </c>
      <c r="BN7" s="39">
        <v>566.65</v>
      </c>
      <c r="BO7" s="39">
        <v>270.45999999999998</v>
      </c>
      <c r="BP7" s="39">
        <v>72.97</v>
      </c>
      <c r="BQ7" s="39">
        <v>77.260000000000005</v>
      </c>
      <c r="BR7" s="39">
        <v>88.88</v>
      </c>
      <c r="BS7" s="39">
        <v>89.81</v>
      </c>
      <c r="BT7" s="39">
        <v>86.58</v>
      </c>
      <c r="BU7" s="39">
        <v>93.66</v>
      </c>
      <c r="BV7" s="39">
        <v>92.76</v>
      </c>
      <c r="BW7" s="39">
        <v>93.28</v>
      </c>
      <c r="BX7" s="39">
        <v>87.51</v>
      </c>
      <c r="BY7" s="39">
        <v>84.77</v>
      </c>
      <c r="BZ7" s="39">
        <v>103.91</v>
      </c>
      <c r="CA7" s="39">
        <v>249.65</v>
      </c>
      <c r="CB7" s="39">
        <v>234.94</v>
      </c>
      <c r="CC7" s="39">
        <v>203.98</v>
      </c>
      <c r="CD7" s="39">
        <v>201.88</v>
      </c>
      <c r="CE7" s="39">
        <v>209.22</v>
      </c>
      <c r="CF7" s="39">
        <v>208.21</v>
      </c>
      <c r="CG7" s="39">
        <v>208.67</v>
      </c>
      <c r="CH7" s="39">
        <v>208.29</v>
      </c>
      <c r="CI7" s="39">
        <v>218.42</v>
      </c>
      <c r="CJ7" s="39">
        <v>227.27</v>
      </c>
      <c r="CK7" s="39">
        <v>167.11</v>
      </c>
      <c r="CL7" s="39">
        <v>61.78</v>
      </c>
      <c r="CM7" s="39">
        <v>61.78</v>
      </c>
      <c r="CN7" s="39">
        <v>62</v>
      </c>
      <c r="CO7" s="39">
        <v>65.040000000000006</v>
      </c>
      <c r="CP7" s="39">
        <v>66.25</v>
      </c>
      <c r="CQ7" s="39">
        <v>49.22</v>
      </c>
      <c r="CR7" s="39">
        <v>49.08</v>
      </c>
      <c r="CS7" s="39">
        <v>49.32</v>
      </c>
      <c r="CT7" s="39">
        <v>50.24</v>
      </c>
      <c r="CU7" s="39">
        <v>50.29</v>
      </c>
      <c r="CV7" s="39">
        <v>60.27</v>
      </c>
      <c r="CW7" s="39">
        <v>84.83</v>
      </c>
      <c r="CX7" s="39">
        <v>85.02</v>
      </c>
      <c r="CY7" s="39">
        <v>84.74</v>
      </c>
      <c r="CZ7" s="39">
        <v>81.38</v>
      </c>
      <c r="DA7" s="39">
        <v>78.81</v>
      </c>
      <c r="DB7" s="39">
        <v>79.48</v>
      </c>
      <c r="DC7" s="39">
        <v>79.3</v>
      </c>
      <c r="DD7" s="39">
        <v>79.34</v>
      </c>
      <c r="DE7" s="39">
        <v>78.650000000000006</v>
      </c>
      <c r="DF7" s="39">
        <v>77.73</v>
      </c>
      <c r="DG7" s="39">
        <v>89.92</v>
      </c>
      <c r="DH7" s="39">
        <v>27.4</v>
      </c>
      <c r="DI7" s="39">
        <v>30.53</v>
      </c>
      <c r="DJ7" s="39">
        <v>32.57</v>
      </c>
      <c r="DK7" s="39">
        <v>34.78</v>
      </c>
      <c r="DL7" s="39">
        <v>37.19</v>
      </c>
      <c r="DM7" s="39">
        <v>46.12</v>
      </c>
      <c r="DN7" s="39">
        <v>47.44</v>
      </c>
      <c r="DO7" s="39">
        <v>48.3</v>
      </c>
      <c r="DP7" s="39">
        <v>45.14</v>
      </c>
      <c r="DQ7" s="39">
        <v>45.85</v>
      </c>
      <c r="DR7" s="39">
        <v>48.85</v>
      </c>
      <c r="DS7" s="39">
        <v>15.67</v>
      </c>
      <c r="DT7" s="39">
        <v>15.03</v>
      </c>
      <c r="DU7" s="39">
        <v>14.98</v>
      </c>
      <c r="DV7" s="39">
        <v>14.76</v>
      </c>
      <c r="DW7" s="39">
        <v>33.619999999999997</v>
      </c>
      <c r="DX7" s="39">
        <v>9.86</v>
      </c>
      <c r="DY7" s="39">
        <v>11.16</v>
      </c>
      <c r="DZ7" s="39">
        <v>12.43</v>
      </c>
      <c r="EA7" s="39">
        <v>13.58</v>
      </c>
      <c r="EB7" s="39">
        <v>14.13</v>
      </c>
      <c r="EC7" s="39">
        <v>17.8</v>
      </c>
      <c r="ED7" s="39">
        <v>1.08</v>
      </c>
      <c r="EE7" s="39">
        <v>0.48</v>
      </c>
      <c r="EF7" s="39">
        <v>2.52</v>
      </c>
      <c r="EG7" s="39">
        <v>0.2</v>
      </c>
      <c r="EH7" s="39">
        <v>0.36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