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urikamisv2\総務課\総務係\経理担当用\照会\照会31\2.1.15 【129（水）期限】公営企業に係る経営比較分析表（平成30年度決算）の分析等について（依頼）\【経営比較分析表】2018_078859_46_010\"/>
    </mc:Choice>
  </mc:AlternateContent>
  <xr:revisionPtr revIDLastSave="0" documentId="13_ncr:1_{B2C32585-F816-4D46-8D85-0FE46E6730FF}" xr6:coauthVersionLast="45" xr6:coauthVersionMax="45" xr10:uidLastSave="{00000000-0000-0000-0000-000000000000}"/>
  <workbookProtection workbookAlgorithmName="SHA-512" workbookHashValue="93QvWiszIL+Hq52HhZPe0FcMQ2JkUFVxo9FA4m88A8u6Kuv2NUq9Nla8Ana6kQmscZDj4UvMmhlPOMtuaTmKig==" workbookSaltValue="UIA6ieaJ4gRLI3PSUrfKX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<sst xmlns="http://schemas.openxmlformats.org/spreadsheetml/2006/main" count="223" uniqueCount="108">
  <si>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</si>
  <si>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</si>
  <si>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</si>
  <si>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</si>
  <si>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</si>
  <si>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</si>
  <si>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</si>
  <si>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</si>
  <si>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</si>
  <si>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</si>
  <si>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</si>
  <si>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</si>
  <si>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</si>
  <si>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</si>
  <si>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</si>
  <si>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</si>
  <si>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</si>
  <si>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</si>
  <si>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</si>
  <si>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</si>
  <si>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</si>
  <si>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</si>
  <si>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</si>
  <si>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</si>
  <si>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</si>
  <si>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</si>
  <si>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</si>
  <si>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</si>
  <si>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</si>
  <si>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</si>
  <si>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</si>
  <si>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</si>
  <si>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</si>
  <si>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</si>
  <si>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</si>
  <si>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</si>
  <si>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</si>
  <si>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</si>
  <si>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</si>
  <si>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</si>
  <si>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</si>
  <si>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</si>
  <si>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</si>
  <si>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</si>
  <si>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</si>
  <si>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</si>
  <si>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</si>
  <si>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</si>
  <si>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</si>
  <si>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</si>
  <si>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</si>
  <si>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</si>
  <si>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</si>
  <si>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</si>
  <si>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</si>
  <si>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</si>
  <si>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</si>
  <si>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</si>
  <si>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</si>
  <si>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</si>
  <si>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</si>
  <si>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</si>
  <si>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</si>
  <si>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</si>
  <si>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</si>
  <si>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</si>
  <si>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</si>
  <si>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</si>
  <si>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</si>
  <si>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</si>
  <si>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</si>
  <si>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</si>
  <si>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</si>
  <si>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</si>
  <si>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</si>
  <si>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</si>
  <si>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</si>
  <si>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</si>
  <si>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</si>
  <si>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</si>
  <si>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</si>
  <si>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</si>
  <si>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</si>
  <si>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</si>
  <si>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</si>
  <si>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</si>
  <si>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</si>
  <si>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</si>
  <si>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</si>
  <si>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</si>
  <si>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</si>
  <si>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</si>
  <si>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</si>
  <si>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福島地方水道用水供給企業団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</si>
  <si>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</si>
  <si>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</si>
  <si>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</si>
  <si>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</si>
  <si>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</si>
  <si>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</si>
  <si>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</si>
  <si>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</si>
  <si>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</si>
  <si>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</si>
  <si>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</si>
  <si>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企業債については、繰上償還・借換等で債務の削減に取り組んできましたが、供給開始から年数が経過していないため、債務残高が高い水準となっています。
</t>
  </si>
  <si>
    <t xml:space="preserve">当企業団の管路については比較的新しく、耐用年数を超過している管路がないため、老朽化についての指標の表示はありません。
　平成29,30年度は管路更新率が算定されていますが、道路建設工事等に伴う送水管の移設工事があったためです。
　施設については、電気・機械設備等の更新を迎えますことから、施設更新計画に基づき施設の延命化を図りながら更新を行う予定です。
</t>
    <rPh sb="60" eb="62">
      <t>ヘイセイ</t>
    </rPh>
    <rPh sb="67" eb="69">
      <t>ネンド</t>
    </rPh>
    <rPh sb="70" eb="72">
      <t>カンロ</t>
    </rPh>
    <rPh sb="72" eb="74">
      <t>コウシン</t>
    </rPh>
    <rPh sb="74" eb="75">
      <t>リツ</t>
    </rPh>
    <rPh sb="76" eb="78">
      <t>サンテイ</t>
    </rPh>
    <rPh sb="86" eb="88">
      <t>ドウロ</t>
    </rPh>
    <rPh sb="88" eb="90">
      <t>ケンセツ</t>
    </rPh>
    <rPh sb="90" eb="92">
      <t>コウジ</t>
    </rPh>
    <rPh sb="92" eb="93">
      <t>トウ</t>
    </rPh>
    <rPh sb="94" eb="95">
      <t>トモナ</t>
    </rPh>
    <rPh sb="96" eb="99">
      <t>ソウスイカン</t>
    </rPh>
    <rPh sb="100" eb="102">
      <t>イセツ</t>
    </rPh>
    <rPh sb="102" eb="104">
      <t>コウジ</t>
    </rPh>
    <phoneticPr fontId="4"/>
  </si>
  <si>
    <t>当企業団は本格供給開始から１2年が経過したところですが、来るべき施設の更新等に備え、事業運営計画、施設更新計画・財政計画により、施設等の延命化を図りながら、効率的な運営を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</si>
</sst>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37E7927-AFEC-46DE-AAC6-416F483066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0.65</c:v>
                </c:pt>
                <c:pt idx="4" formatCode="#,##0.00;&quot;△&quot;#,##0.00;&quot;-&quot;">
                  <c:v>0.03</c:v>
                </c:pt>
              </c:numCache>
            </c:numRef>
          </c:val>
          <c:extLst>
            <c:ext xmlns:c16="http://schemas.microsoft.com/office/drawing/2014/chart" uri="{C3380CC4-5D6E-409C-BE32-E72D297353CC}">
              <c16:uniqueId val="{00000000-5214-4ED1-9F99-A930D121361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5214-4ED1-9F99-A930D121361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103.97</c:v>
                </c:pt>
                <c:pt idx="1">
                  <c:v>106.2</c:v>
                </c:pt>
                <c:pt idx="2">
                  <c:v>98.09</c:v>
                </c:pt>
                <c:pt idx="3">
                  <c:v>98.06</c:v>
                </c:pt>
                <c:pt idx="4">
                  <c:v>99.57</c:v>
                </c:pt>
              </c:numCache>
            </c:numRef>
          </c:val>
          <c:extLst>
            <c:ext xmlns:c16="http://schemas.microsoft.com/office/drawing/2014/chart" uri="{C3380CC4-5D6E-409C-BE32-E72D297353CC}">
              <c16:uniqueId val="{00000000-D3F7-4321-883B-3461D6BF15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D3F7-4321-883B-3461D6BF15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33.47</c:v>
                </c:pt>
                <c:pt idx="1">
                  <c:v>36.32</c:v>
                </c:pt>
                <c:pt idx="2">
                  <c:v>38.97</c:v>
                </c:pt>
                <c:pt idx="3">
                  <c:v>41.43</c:v>
                </c:pt>
                <c:pt idx="4">
                  <c:v>43.52</c:v>
                </c:pt>
              </c:numCache>
            </c:numRef>
          </c:val>
          <c:extLst>
            <c:ext xmlns:c16="http://schemas.microsoft.com/office/drawing/2014/chart" uri="{C3380CC4-5D6E-409C-BE32-E72D297353CC}">
              <c16:uniqueId val="{00000000-78BD-47ED-9B22-FABB8A3AE0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78BD-47ED-9B22-FABB8A3AE0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B5-422A-B635-52B1B39B64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CBB5-422A-B635-52B1B39B64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36.39</c:v>
                </c:pt>
                <c:pt idx="1">
                  <c:v>28.59</c:v>
                </c:pt>
                <c:pt idx="2">
                  <c:v>34.090000000000003</c:v>
                </c:pt>
                <c:pt idx="3">
                  <c:v>36.770000000000003</c:v>
                </c:pt>
                <c:pt idx="4">
                  <c:v>37.700000000000003</c:v>
                </c:pt>
              </c:numCache>
            </c:numRef>
          </c:val>
          <c:extLst>
            <c:ext xmlns:c16="http://schemas.microsoft.com/office/drawing/2014/chart" uri="{C3380CC4-5D6E-409C-BE32-E72D297353CC}">
              <c16:uniqueId val="{00000000-54A0-467B-8099-0D03C432D5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54A0-467B-8099-0D03C432D5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395.89</c:v>
                </c:pt>
                <c:pt idx="1">
                  <c:v>415.41</c:v>
                </c:pt>
                <c:pt idx="2">
                  <c:v>395.77</c:v>
                </c:pt>
                <c:pt idx="3">
                  <c:v>375.01</c:v>
                </c:pt>
                <c:pt idx="4">
                  <c:v>413.75</c:v>
                </c:pt>
              </c:numCache>
            </c:numRef>
          </c:val>
          <c:extLst>
            <c:ext xmlns:c16="http://schemas.microsoft.com/office/drawing/2014/chart" uri="{C3380CC4-5D6E-409C-BE32-E72D297353CC}">
              <c16:uniqueId val="{00000000-81E9-4CB0-A3AE-DC139147D94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81E9-4CB0-A3AE-DC139147D94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646.92999999999995</c:v>
                </c:pt>
                <c:pt idx="1">
                  <c:v>593.57000000000005</c:v>
                </c:pt>
                <c:pt idx="2">
                  <c:v>597.4</c:v>
                </c:pt>
                <c:pt idx="3">
                  <c:v>539.49</c:v>
                </c:pt>
                <c:pt idx="4">
                  <c:v>490.46</c:v>
                </c:pt>
              </c:numCache>
            </c:numRef>
          </c:val>
          <c:extLst>
            <c:ext xmlns:c16="http://schemas.microsoft.com/office/drawing/2014/chart" uri="{C3380CC4-5D6E-409C-BE32-E72D297353CC}">
              <c16:uniqueId val="{00000000-DC3B-400C-8809-CB0E15EA20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DC3B-400C-8809-CB0E15EA20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103.75</c:v>
                </c:pt>
                <c:pt idx="1">
                  <c:v>105.26</c:v>
                </c:pt>
                <c:pt idx="2">
                  <c:v>95.93</c:v>
                </c:pt>
                <c:pt idx="3">
                  <c:v>94.33</c:v>
                </c:pt>
                <c:pt idx="4">
                  <c:v>97.76</c:v>
                </c:pt>
              </c:numCache>
            </c:numRef>
          </c:val>
          <c:extLst>
            <c:ext xmlns:c16="http://schemas.microsoft.com/office/drawing/2014/chart" uri="{C3380CC4-5D6E-409C-BE32-E72D297353CC}">
              <c16:uniqueId val="{00000000-2B36-45DF-BD38-1216466C49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2B36-45DF-BD38-1216466C49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84.98</c:v>
                </c:pt>
                <c:pt idx="1">
                  <c:v>83.49</c:v>
                </c:pt>
                <c:pt idx="2">
                  <c:v>83.74</c:v>
                </c:pt>
                <c:pt idx="3">
                  <c:v>85.02</c:v>
                </c:pt>
                <c:pt idx="4">
                  <c:v>82.9</c:v>
                </c:pt>
              </c:numCache>
            </c:numRef>
          </c:val>
          <c:extLst>
            <c:ext xmlns:c16="http://schemas.microsoft.com/office/drawing/2014/chart" uri="{C3380CC4-5D6E-409C-BE32-E72D297353CC}">
              <c16:uniqueId val="{00000000-99B4-40DD-8D7D-062F5F1EFD2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99B4-40DD-8D7D-062F5F1EFD2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73.81</c:v>
                </c:pt>
                <c:pt idx="1">
                  <c:v>74.14</c:v>
                </c:pt>
                <c:pt idx="2">
                  <c:v>73.69</c:v>
                </c:pt>
                <c:pt idx="3">
                  <c:v>73.930000000000007</c:v>
                </c:pt>
                <c:pt idx="4">
                  <c:v>72.44</c:v>
                </c:pt>
              </c:numCache>
            </c:numRef>
          </c:val>
          <c:extLst>
            <c:ext xmlns:c16="http://schemas.microsoft.com/office/drawing/2014/chart" uri="{C3380CC4-5D6E-409C-BE32-E72D297353CC}">
              <c16:uniqueId val="{00000000-6029-488C-ABA1-ECBAA88E79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6029-488C-ABA1-ECBAA88E79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99.29</c:v>
                </c:pt>
                <c:pt idx="1">
                  <c:v>99.26</c:v>
                </c:pt>
                <c:pt idx="2">
                  <c:v>99.32</c:v>
                </c:pt>
                <c:pt idx="3">
                  <c:v>99.34</c:v>
                </c:pt>
                <c:pt idx="4">
                  <c:v>99.38</c:v>
                </c:pt>
              </c:numCache>
            </c:numRef>
          </c:val>
          <c:extLst>
            <c:ext xmlns:c16="http://schemas.microsoft.com/office/drawing/2014/chart" uri="{C3380CC4-5D6E-409C-BE32-E72D297353CC}">
              <c16:uniqueId val="{00000000-3B55-4D79-9162-3EFF84F4921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3B55-4D79-9162-3EFF84F4921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Q36" sqref="AQ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福島県　福島地方水道用水供給企業団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84.44</v>
      </c>
      <c r="J10" s="52"/>
      <c r="K10" s="52"/>
      <c r="L10" s="52"/>
      <c r="M10" s="52"/>
      <c r="N10" s="52"/>
      <c r="O10" s="63"/>
      <c r="P10" s="53">
        <f>データ!$P$6</f>
        <v>95.28</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372308</v>
      </c>
      <c r="AM10" s="60"/>
      <c r="AN10" s="60"/>
      <c r="AO10" s="60"/>
      <c r="AP10" s="60"/>
      <c r="AQ10" s="60"/>
      <c r="AR10" s="60"/>
      <c r="AS10" s="60"/>
      <c r="AT10" s="51">
        <f>データ!$V$6</f>
        <v>597.03</v>
      </c>
      <c r="AU10" s="52"/>
      <c r="AV10" s="52"/>
      <c r="AW10" s="52"/>
      <c r="AX10" s="52"/>
      <c r="AY10" s="52"/>
      <c r="AZ10" s="52"/>
      <c r="BA10" s="52"/>
      <c r="BB10" s="53">
        <f>データ!$W$6</f>
        <v>623.6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2">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105</v>
      </c>
      <c r="BM16" s="81"/>
      <c r="BN16" s="81"/>
      <c r="BO16" s="81"/>
      <c r="BP16" s="81"/>
      <c r="BQ16" s="81"/>
      <c r="BR16" s="81"/>
      <c r="BS16" s="81"/>
      <c r="BT16" s="81"/>
      <c r="BU16" s="81"/>
      <c r="BV16" s="81"/>
      <c r="BW16" s="81"/>
      <c r="BX16" s="81"/>
      <c r="BY16" s="81"/>
      <c r="BZ16" s="8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81"/>
      <c r="BN34" s="81"/>
      <c r="BO34" s="81"/>
      <c r="BP34" s="81"/>
      <c r="BQ34" s="81"/>
      <c r="BR34" s="81"/>
      <c r="BS34" s="81"/>
      <c r="BT34" s="81"/>
      <c r="BU34" s="81"/>
      <c r="BV34" s="81"/>
      <c r="BW34" s="81"/>
      <c r="BX34" s="81"/>
      <c r="BY34" s="81"/>
      <c r="BZ34" s="8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81"/>
      <c r="BN35" s="81"/>
      <c r="BO35" s="81"/>
      <c r="BP35" s="81"/>
      <c r="BQ35" s="81"/>
      <c r="BR35" s="81"/>
      <c r="BS35" s="81"/>
      <c r="BT35" s="81"/>
      <c r="BU35" s="81"/>
      <c r="BV35" s="81"/>
      <c r="BW35" s="81"/>
      <c r="BX35" s="81"/>
      <c r="BY35" s="81"/>
      <c r="BZ35" s="8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106</v>
      </c>
      <c r="BM47" s="84"/>
      <c r="BN47" s="84"/>
      <c r="BO47" s="84"/>
      <c r="BP47" s="84"/>
      <c r="BQ47" s="84"/>
      <c r="BR47" s="84"/>
      <c r="BS47" s="84"/>
      <c r="BT47" s="84"/>
      <c r="BU47" s="84"/>
      <c r="BV47" s="84"/>
      <c r="BW47" s="84"/>
      <c r="BX47" s="84"/>
      <c r="BY47" s="84"/>
      <c r="BZ47" s="8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2">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3"/>
      <c r="BM60" s="84"/>
      <c r="BN60" s="84"/>
      <c r="BO60" s="84"/>
      <c r="BP60" s="84"/>
      <c r="BQ60" s="84"/>
      <c r="BR60" s="84"/>
      <c r="BS60" s="84"/>
      <c r="BT60" s="84"/>
      <c r="BU60" s="84"/>
      <c r="BV60" s="84"/>
      <c r="BW60" s="84"/>
      <c r="BX60" s="84"/>
      <c r="BY60" s="84"/>
      <c r="BZ60" s="85"/>
    </row>
    <row r="61" spans="1:78" ht="13.5" customHeight="1" x14ac:dyDescent="0.2">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3"/>
      <c r="BM61" s="84"/>
      <c r="BN61" s="84"/>
      <c r="BO61" s="84"/>
      <c r="BP61" s="84"/>
      <c r="BQ61" s="84"/>
      <c r="BR61" s="84"/>
      <c r="BS61" s="84"/>
      <c r="BT61" s="84"/>
      <c r="BU61" s="84"/>
      <c r="BV61" s="84"/>
      <c r="BW61" s="84"/>
      <c r="BX61" s="84"/>
      <c r="BY61" s="84"/>
      <c r="BZ61" s="8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107</v>
      </c>
      <c r="BM66" s="81"/>
      <c r="BN66" s="81"/>
      <c r="BO66" s="81"/>
      <c r="BP66" s="81"/>
      <c r="BQ66" s="81"/>
      <c r="BR66" s="81"/>
      <c r="BS66" s="81"/>
      <c r="BT66" s="81"/>
      <c r="BU66" s="81"/>
      <c r="BV66" s="81"/>
      <c r="BW66" s="81"/>
      <c r="BX66" s="81"/>
      <c r="BY66" s="81"/>
      <c r="BZ66" s="8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0"/>
      <c r="BM79" s="81"/>
      <c r="BN79" s="81"/>
      <c r="BO79" s="81"/>
      <c r="BP79" s="81"/>
      <c r="BQ79" s="81"/>
      <c r="BR79" s="81"/>
      <c r="BS79" s="81"/>
      <c r="BT79" s="81"/>
      <c r="BU79" s="81"/>
      <c r="BV79" s="81"/>
      <c r="BW79" s="81"/>
      <c r="BX79" s="81"/>
      <c r="BY79" s="81"/>
      <c r="BZ79" s="8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0"/>
      <c r="BM80" s="81"/>
      <c r="BN80" s="81"/>
      <c r="BO80" s="81"/>
      <c r="BP80" s="81"/>
      <c r="BQ80" s="81"/>
      <c r="BR80" s="81"/>
      <c r="BS80" s="81"/>
      <c r="BT80" s="81"/>
      <c r="BU80" s="81"/>
      <c r="BV80" s="81"/>
      <c r="BW80" s="81"/>
      <c r="BX80" s="81"/>
      <c r="BY80" s="81"/>
      <c r="BZ80" s="8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0"/>
      <c r="BM81" s="81"/>
      <c r="BN81" s="81"/>
      <c r="BO81" s="81"/>
      <c r="BP81" s="81"/>
      <c r="BQ81" s="81"/>
      <c r="BR81" s="81"/>
      <c r="BS81" s="81"/>
      <c r="BT81" s="81"/>
      <c r="BU81" s="81"/>
      <c r="BV81" s="81"/>
      <c r="BW81" s="81"/>
      <c r="BX81" s="81"/>
      <c r="BY81" s="81"/>
      <c r="BZ81" s="8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t1/RYIV/1s6OXKh01lBcAhf1uFal8uy8XMtjD/6f6vZgl3pfdRW0kvmsSSp5eSkqQ8AoDPTiOAp/3XpuRv+2AA==" saltValue="sfO/wCP58+yuJBgW6RIlhA=="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78859</v>
      </c>
      <c r="D6" s="34">
        <f t="shared" si="3"/>
        <v>46</v>
      </c>
      <c r="E6" s="34">
        <f t="shared" si="3"/>
        <v>1</v>
      </c>
      <c r="F6" s="34">
        <f t="shared" si="3"/>
        <v>0</v>
      </c>
      <c r="G6" s="34">
        <f t="shared" si="3"/>
        <v>2</v>
      </c>
      <c r="H6" s="34" t="str">
        <f t="shared" si="3"/>
        <v>福島県　福島地方水道用水供給企業団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84.44</v>
      </c>
      <c r="P6" s="35">
        <f t="shared" si="3"/>
        <v>95.28</v>
      </c>
      <c r="Q6" s="35">
        <f t="shared" si="3"/>
        <v>0</v>
      </c>
      <c r="R6" s="35" t="str">
        <f t="shared" si="3"/>
        <v>-</v>
      </c>
      <c r="S6" s="35" t="str">
        <f t="shared" si="3"/>
        <v>-</v>
      </c>
      <c r="T6" s="35" t="str">
        <f t="shared" si="3"/>
        <v>-</v>
      </c>
      <c r="U6" s="35">
        <f t="shared" si="3"/>
        <v>372308</v>
      </c>
      <c r="V6" s="35">
        <f t="shared" si="3"/>
        <v>597.03</v>
      </c>
      <c r="W6" s="35">
        <f t="shared" si="3"/>
        <v>623.6</v>
      </c>
      <c r="X6" s="36">
        <f>IF(X7="",NA(),X7)</f>
        <v>103.97</v>
      </c>
      <c r="Y6" s="36">
        <f t="shared" ref="Y6:AG6" si="4">IF(Y7="",NA(),Y7)</f>
        <v>106.2</v>
      </c>
      <c r="Z6" s="36">
        <f t="shared" si="4"/>
        <v>98.09</v>
      </c>
      <c r="AA6" s="36">
        <f t="shared" si="4"/>
        <v>98.06</v>
      </c>
      <c r="AB6" s="36">
        <f t="shared" si="4"/>
        <v>99.57</v>
      </c>
      <c r="AC6" s="36">
        <f t="shared" si="4"/>
        <v>113.47</v>
      </c>
      <c r="AD6" s="36">
        <f t="shared" si="4"/>
        <v>113.33</v>
      </c>
      <c r="AE6" s="36">
        <f t="shared" si="4"/>
        <v>114.05</v>
      </c>
      <c r="AF6" s="36">
        <f t="shared" si="4"/>
        <v>114.26</v>
      </c>
      <c r="AG6" s="36">
        <f t="shared" si="4"/>
        <v>112.98</v>
      </c>
      <c r="AH6" s="35" t="str">
        <f>IF(AH7="","",IF(AH7="-","【-】","【"&amp;SUBSTITUTE(TEXT(AH7,"#,##0.00"),"-","△")&amp;"】"))</f>
        <v>【112.98】</v>
      </c>
      <c r="AI6" s="36">
        <f>IF(AI7="",NA(),AI7)</f>
        <v>36.39</v>
      </c>
      <c r="AJ6" s="36">
        <f t="shared" ref="AJ6:AR6" si="5">IF(AJ7="",NA(),AJ7)</f>
        <v>28.59</v>
      </c>
      <c r="AK6" s="36">
        <f t="shared" si="5"/>
        <v>34.090000000000003</v>
      </c>
      <c r="AL6" s="36">
        <f t="shared" si="5"/>
        <v>36.770000000000003</v>
      </c>
      <c r="AM6" s="36">
        <f t="shared" si="5"/>
        <v>37.700000000000003</v>
      </c>
      <c r="AN6" s="36">
        <f t="shared" si="5"/>
        <v>16.89</v>
      </c>
      <c r="AO6" s="36">
        <f t="shared" si="5"/>
        <v>17.39</v>
      </c>
      <c r="AP6" s="36">
        <f t="shared" si="5"/>
        <v>12.65</v>
      </c>
      <c r="AQ6" s="36">
        <f t="shared" si="5"/>
        <v>10.58</v>
      </c>
      <c r="AR6" s="36">
        <f t="shared" si="5"/>
        <v>10.49</v>
      </c>
      <c r="AS6" s="35" t="str">
        <f>IF(AS7="","",IF(AS7="-","【-】","【"&amp;SUBSTITUTE(TEXT(AS7,"#,##0.00"),"-","△")&amp;"】"))</f>
        <v>【10.49】</v>
      </c>
      <c r="AT6" s="36">
        <f>IF(AT7="",NA(),AT7)</f>
        <v>395.89</v>
      </c>
      <c r="AU6" s="36">
        <f t="shared" ref="AU6:BC6" si="6">IF(AU7="",NA(),AU7)</f>
        <v>415.41</v>
      </c>
      <c r="AV6" s="36">
        <f t="shared" si="6"/>
        <v>395.77</v>
      </c>
      <c r="AW6" s="36">
        <f t="shared" si="6"/>
        <v>375.01</v>
      </c>
      <c r="AX6" s="36">
        <f t="shared" si="6"/>
        <v>413.75</v>
      </c>
      <c r="AY6" s="36">
        <f t="shared" si="6"/>
        <v>200.22</v>
      </c>
      <c r="AZ6" s="36">
        <f t="shared" si="6"/>
        <v>212.95</v>
      </c>
      <c r="BA6" s="36">
        <f t="shared" si="6"/>
        <v>224.41</v>
      </c>
      <c r="BB6" s="36">
        <f t="shared" si="6"/>
        <v>243.44</v>
      </c>
      <c r="BC6" s="36">
        <f t="shared" si="6"/>
        <v>258.49</v>
      </c>
      <c r="BD6" s="35" t="str">
        <f>IF(BD7="","",IF(BD7="-","【-】","【"&amp;SUBSTITUTE(TEXT(BD7,"#,##0.00"),"-","△")&amp;"】"))</f>
        <v>【258.49】</v>
      </c>
      <c r="BE6" s="36">
        <f>IF(BE7="",NA(),BE7)</f>
        <v>646.92999999999995</v>
      </c>
      <c r="BF6" s="36">
        <f t="shared" ref="BF6:BN6" si="7">IF(BF7="",NA(),BF7)</f>
        <v>593.57000000000005</v>
      </c>
      <c r="BG6" s="36">
        <f t="shared" si="7"/>
        <v>597.4</v>
      </c>
      <c r="BH6" s="36">
        <f t="shared" si="7"/>
        <v>539.49</v>
      </c>
      <c r="BI6" s="36">
        <f t="shared" si="7"/>
        <v>490.46</v>
      </c>
      <c r="BJ6" s="36">
        <f t="shared" si="7"/>
        <v>351.06</v>
      </c>
      <c r="BK6" s="36">
        <f t="shared" si="7"/>
        <v>333.48</v>
      </c>
      <c r="BL6" s="36">
        <f t="shared" si="7"/>
        <v>320.31</v>
      </c>
      <c r="BM6" s="36">
        <f t="shared" si="7"/>
        <v>303.26</v>
      </c>
      <c r="BN6" s="36">
        <f t="shared" si="7"/>
        <v>290.31</v>
      </c>
      <c r="BO6" s="35" t="str">
        <f>IF(BO7="","",IF(BO7="-","【-】","【"&amp;SUBSTITUTE(TEXT(BO7,"#,##0.00"),"-","△")&amp;"】"))</f>
        <v>【290.31】</v>
      </c>
      <c r="BP6" s="36">
        <f>IF(BP7="",NA(),BP7)</f>
        <v>103.75</v>
      </c>
      <c r="BQ6" s="36">
        <f t="shared" ref="BQ6:BY6" si="8">IF(BQ7="",NA(),BQ7)</f>
        <v>105.26</v>
      </c>
      <c r="BR6" s="36">
        <f t="shared" si="8"/>
        <v>95.93</v>
      </c>
      <c r="BS6" s="36">
        <f t="shared" si="8"/>
        <v>94.33</v>
      </c>
      <c r="BT6" s="36">
        <f t="shared" si="8"/>
        <v>97.76</v>
      </c>
      <c r="BU6" s="36">
        <f t="shared" si="8"/>
        <v>112.92</v>
      </c>
      <c r="BV6" s="36">
        <f t="shared" si="8"/>
        <v>112.81</v>
      </c>
      <c r="BW6" s="36">
        <f t="shared" si="8"/>
        <v>113.88</v>
      </c>
      <c r="BX6" s="36">
        <f t="shared" si="8"/>
        <v>114.14</v>
      </c>
      <c r="BY6" s="36">
        <f t="shared" si="8"/>
        <v>112.83</v>
      </c>
      <c r="BZ6" s="35" t="str">
        <f>IF(BZ7="","",IF(BZ7="-","【-】","【"&amp;SUBSTITUTE(TEXT(BZ7,"#,##0.00"),"-","△")&amp;"】"))</f>
        <v>【112.83】</v>
      </c>
      <c r="CA6" s="36">
        <f>IF(CA7="",NA(),CA7)</f>
        <v>84.98</v>
      </c>
      <c r="CB6" s="36">
        <f t="shared" ref="CB6:CJ6" si="9">IF(CB7="",NA(),CB7)</f>
        <v>83.49</v>
      </c>
      <c r="CC6" s="36">
        <f t="shared" si="9"/>
        <v>83.74</v>
      </c>
      <c r="CD6" s="36">
        <f t="shared" si="9"/>
        <v>85.02</v>
      </c>
      <c r="CE6" s="36">
        <f t="shared" si="9"/>
        <v>82.9</v>
      </c>
      <c r="CF6" s="36">
        <f t="shared" si="9"/>
        <v>75.3</v>
      </c>
      <c r="CG6" s="36">
        <f t="shared" si="9"/>
        <v>75.3</v>
      </c>
      <c r="CH6" s="36">
        <f t="shared" si="9"/>
        <v>74.02</v>
      </c>
      <c r="CI6" s="36">
        <f t="shared" si="9"/>
        <v>73.03</v>
      </c>
      <c r="CJ6" s="36">
        <f t="shared" si="9"/>
        <v>73.86</v>
      </c>
      <c r="CK6" s="35" t="str">
        <f>IF(CK7="","",IF(CK7="-","【-】","【"&amp;SUBSTITUTE(TEXT(CK7,"#,##0.00"),"-","△")&amp;"】"))</f>
        <v>【73.86】</v>
      </c>
      <c r="CL6" s="36">
        <f>IF(CL7="",NA(),CL7)</f>
        <v>73.81</v>
      </c>
      <c r="CM6" s="36">
        <f t="shared" ref="CM6:CU6" si="10">IF(CM7="",NA(),CM7)</f>
        <v>74.14</v>
      </c>
      <c r="CN6" s="36">
        <f t="shared" si="10"/>
        <v>73.69</v>
      </c>
      <c r="CO6" s="36">
        <f t="shared" si="10"/>
        <v>73.930000000000007</v>
      </c>
      <c r="CP6" s="36">
        <f t="shared" si="10"/>
        <v>72.44</v>
      </c>
      <c r="CQ6" s="36">
        <f t="shared" si="10"/>
        <v>62.69</v>
      </c>
      <c r="CR6" s="36">
        <f t="shared" si="10"/>
        <v>61.82</v>
      </c>
      <c r="CS6" s="36">
        <f t="shared" si="10"/>
        <v>61.66</v>
      </c>
      <c r="CT6" s="36">
        <f t="shared" si="10"/>
        <v>62.19</v>
      </c>
      <c r="CU6" s="36">
        <f t="shared" si="10"/>
        <v>61.77</v>
      </c>
      <c r="CV6" s="35" t="str">
        <f>IF(CV7="","",IF(CV7="-","【-】","【"&amp;SUBSTITUTE(TEXT(CV7,"#,##0.00"),"-","△")&amp;"】"))</f>
        <v>【61.77】</v>
      </c>
      <c r="CW6" s="36">
        <f>IF(CW7="",NA(),CW7)</f>
        <v>99.29</v>
      </c>
      <c r="CX6" s="36">
        <f t="shared" ref="CX6:DF6" si="11">IF(CX7="",NA(),CX7)</f>
        <v>99.26</v>
      </c>
      <c r="CY6" s="36">
        <f t="shared" si="11"/>
        <v>99.32</v>
      </c>
      <c r="CZ6" s="36">
        <f t="shared" si="11"/>
        <v>99.34</v>
      </c>
      <c r="DA6" s="36">
        <f t="shared" si="11"/>
        <v>99.38</v>
      </c>
      <c r="DB6" s="36">
        <f t="shared" si="11"/>
        <v>100.12</v>
      </c>
      <c r="DC6" s="36">
        <f t="shared" si="11"/>
        <v>100.03</v>
      </c>
      <c r="DD6" s="36">
        <f t="shared" si="11"/>
        <v>100.05</v>
      </c>
      <c r="DE6" s="36">
        <f t="shared" si="11"/>
        <v>100.05</v>
      </c>
      <c r="DF6" s="36">
        <f t="shared" si="11"/>
        <v>100.08</v>
      </c>
      <c r="DG6" s="35" t="str">
        <f>IF(DG7="","",IF(DG7="-","【-】","【"&amp;SUBSTITUTE(TEXT(DG7,"#,##0.00"),"-","△")&amp;"】"))</f>
        <v>【100.08】</v>
      </c>
      <c r="DH6" s="36">
        <f>IF(DH7="",NA(),DH7)</f>
        <v>33.47</v>
      </c>
      <c r="DI6" s="36">
        <f t="shared" ref="DI6:DQ6" si="12">IF(DI7="",NA(),DI7)</f>
        <v>36.32</v>
      </c>
      <c r="DJ6" s="36">
        <f t="shared" si="12"/>
        <v>38.97</v>
      </c>
      <c r="DK6" s="36">
        <f t="shared" si="12"/>
        <v>41.43</v>
      </c>
      <c r="DL6" s="36">
        <f t="shared" si="12"/>
        <v>43.52</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6">
        <f t="shared" si="14"/>
        <v>0.65</v>
      </c>
      <c r="EH6" s="36">
        <f t="shared" si="14"/>
        <v>0.03</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2">
      <c r="A7" s="29"/>
      <c r="B7" s="38">
        <v>2018</v>
      </c>
      <c r="C7" s="38">
        <v>78859</v>
      </c>
      <c r="D7" s="38">
        <v>46</v>
      </c>
      <c r="E7" s="38">
        <v>1</v>
      </c>
      <c r="F7" s="38">
        <v>0</v>
      </c>
      <c r="G7" s="38">
        <v>2</v>
      </c>
      <c r="H7" s="38" t="s">
        <v>93</v>
      </c>
      <c r="I7" s="38" t="s">
        <v>94</v>
      </c>
      <c r="J7" s="38" t="s">
        <v>95</v>
      </c>
      <c r="K7" s="38" t="s">
        <v>96</v>
      </c>
      <c r="L7" s="38" t="s">
        <v>97</v>
      </c>
      <c r="M7" s="38" t="s">
        <v>98</v>
      </c>
      <c r="N7" s="39" t="s">
        <v>99</v>
      </c>
      <c r="O7" s="39">
        <v>84.44</v>
      </c>
      <c r="P7" s="39">
        <v>95.28</v>
      </c>
      <c r="Q7" s="39">
        <v>0</v>
      </c>
      <c r="R7" s="39" t="s">
        <v>99</v>
      </c>
      <c r="S7" s="39" t="s">
        <v>99</v>
      </c>
      <c r="T7" s="39" t="s">
        <v>99</v>
      </c>
      <c r="U7" s="39">
        <v>372308</v>
      </c>
      <c r="V7" s="39">
        <v>597.03</v>
      </c>
      <c r="W7" s="39">
        <v>623.6</v>
      </c>
      <c r="X7" s="39">
        <v>103.97</v>
      </c>
      <c r="Y7" s="39">
        <v>106.2</v>
      </c>
      <c r="Z7" s="39">
        <v>98.09</v>
      </c>
      <c r="AA7" s="39">
        <v>98.06</v>
      </c>
      <c r="AB7" s="39">
        <v>99.57</v>
      </c>
      <c r="AC7" s="39">
        <v>113.47</v>
      </c>
      <c r="AD7" s="39">
        <v>113.33</v>
      </c>
      <c r="AE7" s="39">
        <v>114.05</v>
      </c>
      <c r="AF7" s="39">
        <v>114.26</v>
      </c>
      <c r="AG7" s="39">
        <v>112.98</v>
      </c>
      <c r="AH7" s="39">
        <v>112.98</v>
      </c>
      <c r="AI7" s="39">
        <v>36.39</v>
      </c>
      <c r="AJ7" s="39">
        <v>28.59</v>
      </c>
      <c r="AK7" s="39">
        <v>34.090000000000003</v>
      </c>
      <c r="AL7" s="39">
        <v>36.770000000000003</v>
      </c>
      <c r="AM7" s="39">
        <v>37.700000000000003</v>
      </c>
      <c r="AN7" s="39">
        <v>16.89</v>
      </c>
      <c r="AO7" s="39">
        <v>17.39</v>
      </c>
      <c r="AP7" s="39">
        <v>12.65</v>
      </c>
      <c r="AQ7" s="39">
        <v>10.58</v>
      </c>
      <c r="AR7" s="39">
        <v>10.49</v>
      </c>
      <c r="AS7" s="39">
        <v>10.49</v>
      </c>
      <c r="AT7" s="39">
        <v>395.89</v>
      </c>
      <c r="AU7" s="39">
        <v>415.41</v>
      </c>
      <c r="AV7" s="39">
        <v>395.77</v>
      </c>
      <c r="AW7" s="39">
        <v>375.01</v>
      </c>
      <c r="AX7" s="39">
        <v>413.75</v>
      </c>
      <c r="AY7" s="39">
        <v>200.22</v>
      </c>
      <c r="AZ7" s="39">
        <v>212.95</v>
      </c>
      <c r="BA7" s="39">
        <v>224.41</v>
      </c>
      <c r="BB7" s="39">
        <v>243.44</v>
      </c>
      <c r="BC7" s="39">
        <v>258.49</v>
      </c>
      <c r="BD7" s="39">
        <v>258.49</v>
      </c>
      <c r="BE7" s="39">
        <v>646.92999999999995</v>
      </c>
      <c r="BF7" s="39">
        <v>593.57000000000005</v>
      </c>
      <c r="BG7" s="39">
        <v>597.4</v>
      </c>
      <c r="BH7" s="39">
        <v>539.49</v>
      </c>
      <c r="BI7" s="39">
        <v>490.46</v>
      </c>
      <c r="BJ7" s="39">
        <v>351.06</v>
      </c>
      <c r="BK7" s="39">
        <v>333.48</v>
      </c>
      <c r="BL7" s="39">
        <v>320.31</v>
      </c>
      <c r="BM7" s="39">
        <v>303.26</v>
      </c>
      <c r="BN7" s="39">
        <v>290.31</v>
      </c>
      <c r="BO7" s="39">
        <v>290.31</v>
      </c>
      <c r="BP7" s="39">
        <v>103.75</v>
      </c>
      <c r="BQ7" s="39">
        <v>105.26</v>
      </c>
      <c r="BR7" s="39">
        <v>95.93</v>
      </c>
      <c r="BS7" s="39">
        <v>94.33</v>
      </c>
      <c r="BT7" s="39">
        <v>97.76</v>
      </c>
      <c r="BU7" s="39">
        <v>112.92</v>
      </c>
      <c r="BV7" s="39">
        <v>112.81</v>
      </c>
      <c r="BW7" s="39">
        <v>113.88</v>
      </c>
      <c r="BX7" s="39">
        <v>114.14</v>
      </c>
      <c r="BY7" s="39">
        <v>112.83</v>
      </c>
      <c r="BZ7" s="39">
        <v>112.83</v>
      </c>
      <c r="CA7" s="39">
        <v>84.98</v>
      </c>
      <c r="CB7" s="39">
        <v>83.49</v>
      </c>
      <c r="CC7" s="39">
        <v>83.74</v>
      </c>
      <c r="CD7" s="39">
        <v>85.02</v>
      </c>
      <c r="CE7" s="39">
        <v>82.9</v>
      </c>
      <c r="CF7" s="39">
        <v>75.3</v>
      </c>
      <c r="CG7" s="39">
        <v>75.3</v>
      </c>
      <c r="CH7" s="39">
        <v>74.02</v>
      </c>
      <c r="CI7" s="39">
        <v>73.03</v>
      </c>
      <c r="CJ7" s="39">
        <v>73.86</v>
      </c>
      <c r="CK7" s="39">
        <v>73.86</v>
      </c>
      <c r="CL7" s="39">
        <v>73.81</v>
      </c>
      <c r="CM7" s="39">
        <v>74.14</v>
      </c>
      <c r="CN7" s="39">
        <v>73.69</v>
      </c>
      <c r="CO7" s="39">
        <v>73.930000000000007</v>
      </c>
      <c r="CP7" s="39">
        <v>72.44</v>
      </c>
      <c r="CQ7" s="39">
        <v>62.69</v>
      </c>
      <c r="CR7" s="39">
        <v>61.82</v>
      </c>
      <c r="CS7" s="39">
        <v>61.66</v>
      </c>
      <c r="CT7" s="39">
        <v>62.19</v>
      </c>
      <c r="CU7" s="39">
        <v>61.77</v>
      </c>
      <c r="CV7" s="39">
        <v>61.77</v>
      </c>
      <c r="CW7" s="39">
        <v>99.29</v>
      </c>
      <c r="CX7" s="39">
        <v>99.26</v>
      </c>
      <c r="CY7" s="39">
        <v>99.32</v>
      </c>
      <c r="CZ7" s="39">
        <v>99.34</v>
      </c>
      <c r="DA7" s="39">
        <v>99.38</v>
      </c>
      <c r="DB7" s="39">
        <v>100.12</v>
      </c>
      <c r="DC7" s="39">
        <v>100.03</v>
      </c>
      <c r="DD7" s="39">
        <v>100.05</v>
      </c>
      <c r="DE7" s="39">
        <v>100.05</v>
      </c>
      <c r="DF7" s="39">
        <v>100.08</v>
      </c>
      <c r="DG7" s="39">
        <v>100.08</v>
      </c>
      <c r="DH7" s="39">
        <v>33.47</v>
      </c>
      <c r="DI7" s="39">
        <v>36.32</v>
      </c>
      <c r="DJ7" s="39">
        <v>38.97</v>
      </c>
      <c r="DK7" s="39">
        <v>41.43</v>
      </c>
      <c r="DL7" s="39">
        <v>43.52</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0.65</v>
      </c>
      <c r="EH7" s="39">
        <v>0.03</v>
      </c>
      <c r="EI7" s="39">
        <v>0.13</v>
      </c>
      <c r="EJ7" s="39">
        <v>0.26</v>
      </c>
      <c r="EK7" s="39">
        <v>0.24</v>
      </c>
      <c r="EL7" s="39">
        <v>0.27</v>
      </c>
      <c r="EM7" s="39">
        <v>0.24</v>
      </c>
      <c r="EN7" s="39">
        <v>0.24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