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係共有\共有\経営比較分析表\【経営比較分析表】2019_072010_46_1718\"/>
    </mc:Choice>
  </mc:AlternateContent>
  <workbookProtection workbookAlgorithmName="SHA-512" workbookHashValue="nfHzSwCSadzFCYvSLRmt2VgGC5McwrnioEA79Elz3WFl2jtsgY6sHZl01c++Il+BxVurn5nM43b27GISpuaZrg==" workbookSaltValue="ZoJ7CDgNRaoeGEsP6FtmsA==" workbookSpinCount="100000" lockStructure="1"/>
  <bookViews>
    <workbookView xWindow="0" yWindow="0" windowWidth="15360" windowHeight="7640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<sst xmlns="http://schemas.openxmlformats.org/spreadsheetml/2006/main" count="253" uniqueCount="117">
  <si>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</si>
  <si>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</si>
  <si>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</si>
  <si>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</si>
  <si>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</si>
  <si>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</si>
  <si>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</si>
  <si>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</si>
  <si>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</si>
  <si>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</si>
  <si>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</si>
  <si>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</si>
  <si>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</si>
  <si>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</si>
  <si>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</si>
  <si>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</si>
  <si>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</si>
  <si>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</si>
  <si>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</si>
  <si>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</si>
  <si>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</si>
  <si>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</si>
  <si>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</si>
  <si>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</si>
  <si>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</si>
  <si>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</si>
  <si>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</si>
  <si>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</si>
  <si>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</si>
  <si>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</si>
  <si>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</si>
  <si>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</si>
  <si>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</si>
  <si>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</si>
  <si>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</si>
  <si>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</si>
  <si>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</si>
  <si>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</si>
  <si>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</si>
  <si>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</si>
  <si>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</si>
  <si>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</si>
  <si>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</si>
  <si>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</si>
  <si>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</si>
  <si>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</si>
  <si>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</si>
  <si>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</si>
  <si>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</si>
  <si>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</si>
  <si>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</si>
  <si>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</si>
  <si>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</si>
  <si>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</si>
  <si>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</si>
  <si>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</si>
  <si>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</si>
  <si>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</si>
  <si>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</si>
  <si>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</si>
  <si>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</si>
  <si>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</si>
  <si>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</si>
  <si>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</si>
  <si>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</si>
  <si>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</si>
  <si>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</si>
  <si>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</si>
  <si>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</si>
  <si>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</si>
  <si>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</si>
  <si>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</si>
  <si>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</si>
  <si>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</si>
  <si>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</si>
  <si>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</si>
  <si>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</si>
  <si>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</si>
  <si>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</si>
  <si>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</si>
  <si>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</si>
  <si>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</si>
  <si>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</si>
  <si>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</si>
  <si>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</si>
  <si>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</si>
  <si>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</si>
  <si>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</si>
  <si>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</si>
  <si>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</si>
  <si>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</si>
  <si>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</si>
  <si>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</si>
  <si>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</si>
  <si>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</si>
  <si>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</si>
  <si>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福島市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</si>
  <si>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</si>
  <si>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</si>
  <si>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</si>
  <si>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</si>
  <si>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</si>
  <si>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</si>
  <si>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</si>
  <si>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</si>
  <si>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</si>
  <si>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</si>
  <si>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</si>
  <si>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</si>
  <si>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</si>
  <si>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</si>
  <si>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</si>
  <si>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</si>
  <si>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</si>
  <si>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並びに管渠については、耐用年数を超えるものはありませんが、近年の台風被害並びに小田地区は平成7年度、山口地区は平成10年度の整備開始から長期間が経過していることから、安全対策や施設の老朽化対策が必要となってきています。</t>
    <rPh sb="1" eb="3">
      <t>シセツ</t>
    </rPh>
    <rPh sb="3" eb="4">
      <t>ナラ</t>
    </rPh>
    <rPh sb="6" eb="8">
      <t>カンキョ</t>
    </rPh>
    <rPh sb="14" eb="16">
      <t>タイヨウ</t>
    </rPh>
    <rPh sb="16" eb="18">
      <t>ネンスウ</t>
    </rPh>
    <rPh sb="19" eb="20">
      <t>コ</t>
    </rPh>
    <rPh sb="32" eb="34">
      <t>キンネン</t>
    </rPh>
    <rPh sb="35" eb="37">
      <t>タイフウ</t>
    </rPh>
    <rPh sb="37" eb="39">
      <t>ヒガイ</t>
    </rPh>
    <rPh sb="39" eb="40">
      <t>ナラ</t>
    </rPh>
    <rPh sb="86" eb="88">
      <t>アンゼン</t>
    </rPh>
    <rPh sb="88" eb="90">
      <t>タイサク</t>
    </rPh>
    <phoneticPr fontId="4"/>
  </si>
  <si>
    <t xml:space="preserve">　本市の農業集落排水事業は、中山間地である小田及び山口の2地区に整備され、小田地区は平成10年度から、山口地区は平成14年度から一部の供用を開始しています。
  経常収支比率については、ほぼ100%で推移していることから、使用料収入や一般会計からの繰入金で、維持管理費や支払利息等の経常的な費用を賄えている状況です。企業債残高の企業債残高対事業規模比率はピーク時のH29年度より減少傾向にあるものの、依然として全国平均に比べ高い状況にあるため、効果的な建設改良費の執行に努めていく必要があります。
　経費回収率は年々上昇傾向にあるものの、未だ経費を使用料収入で賄うことができない状況にあります。
　汚水処理原価については、類似団体や全国平均値等を大きく下回っていることから、効率的な運営ができていると言えます。水洗化率については、類似団体並びに全国平均値とほぼ同じであります。
</t>
    <rPh sb="14" eb="15">
      <t>チュウ</t>
    </rPh>
    <rPh sb="15" eb="17">
      <t>サンカン</t>
    </rPh>
    <rPh sb="17" eb="18">
      <t>チ</t>
    </rPh>
    <rPh sb="67" eb="69">
      <t>キョウヨウ</t>
    </rPh>
    <rPh sb="100" eb="102">
      <t>スイイ</t>
    </rPh>
    <rPh sb="158" eb="160">
      <t>キギョウ</t>
    </rPh>
    <rPh sb="160" eb="161">
      <t>サイ</t>
    </rPh>
    <rPh sb="161" eb="163">
      <t>ザンダカ</t>
    </rPh>
    <rPh sb="164" eb="166">
      <t>キギョウ</t>
    </rPh>
    <rPh sb="166" eb="167">
      <t>サイ</t>
    </rPh>
    <rPh sb="167" eb="169">
      <t>ザンダカ</t>
    </rPh>
    <rPh sb="169" eb="170">
      <t>タイ</t>
    </rPh>
    <rPh sb="170" eb="172">
      <t>ジギョウ</t>
    </rPh>
    <rPh sb="172" eb="174">
      <t>キボ</t>
    </rPh>
    <rPh sb="174" eb="176">
      <t>ヒリツ</t>
    </rPh>
    <rPh sb="180" eb="181">
      <t>ジ</t>
    </rPh>
    <rPh sb="185" eb="186">
      <t>ネン</t>
    </rPh>
    <rPh sb="186" eb="187">
      <t>ド</t>
    </rPh>
    <rPh sb="189" eb="191">
      <t>ゲンショウ</t>
    </rPh>
    <rPh sb="191" eb="193">
      <t>ケイコウ</t>
    </rPh>
    <rPh sb="200" eb="202">
      <t>イゼン</t>
    </rPh>
    <rPh sb="205" eb="207">
      <t>ゼンコク</t>
    </rPh>
    <rPh sb="207" eb="209">
      <t>ヘイキン</t>
    </rPh>
    <rPh sb="210" eb="211">
      <t>クラ</t>
    </rPh>
    <rPh sb="212" eb="213">
      <t>タカ</t>
    </rPh>
    <rPh sb="214" eb="216">
      <t>ジョウキョウ</t>
    </rPh>
    <rPh sb="222" eb="225">
      <t>コウカテキ</t>
    </rPh>
    <rPh sb="226" eb="231">
      <t>ケンセツカイリョウヒ</t>
    </rPh>
    <rPh sb="232" eb="234">
      <t>シッコウ</t>
    </rPh>
    <rPh sb="235" eb="236">
      <t>ツト</t>
    </rPh>
    <rPh sb="240" eb="242">
      <t>ヒツヨウ</t>
    </rPh>
    <rPh sb="256" eb="258">
      <t>ネンネン</t>
    </rPh>
    <rPh sb="258" eb="260">
      <t>ジョウショウ</t>
    </rPh>
    <rPh sb="260" eb="262">
      <t>ケイコウ</t>
    </rPh>
    <rPh sb="269" eb="270">
      <t>イマ</t>
    </rPh>
    <rPh sb="271" eb="273">
      <t>ケイヒ</t>
    </rPh>
    <rPh sb="274" eb="277">
      <t>シヨウリョウ</t>
    </rPh>
    <rPh sb="277" eb="279">
      <t>シュウニュウ</t>
    </rPh>
    <rPh sb="280" eb="281">
      <t>マカナ</t>
    </rPh>
    <rPh sb="289" eb="291">
      <t>ジョウキョウ</t>
    </rPh>
    <rPh sb="311" eb="313">
      <t>ルイジ</t>
    </rPh>
    <rPh sb="313" eb="315">
      <t>ダンタイ</t>
    </rPh>
    <rPh sb="341" eb="343">
      <t>ウンエイ</t>
    </rPh>
    <rPh sb="355" eb="358">
      <t>スイセンカ</t>
    </rPh>
    <rPh sb="358" eb="359">
      <t>リツ</t>
    </rPh>
    <rPh sb="365" eb="367">
      <t>ルイジ</t>
    </rPh>
    <rPh sb="367" eb="369">
      <t>ダンタイ</t>
    </rPh>
    <rPh sb="369" eb="370">
      <t>ナラ</t>
    </rPh>
    <rPh sb="372" eb="377">
      <t>ゼンコクヘイキンチ</t>
    </rPh>
    <phoneticPr fontId="4"/>
  </si>
  <si>
    <t>近年の台風被害等に対応するため、予防保全型の維持管理を行い、費用の平準化を図るとともに、農業集落排水処理施設と公共下水道の統廃合による広域化・共同化の検討を行い、処理の効率化や省エネ対策の推進により経営の健全化を図ります。</t>
    <rPh sb="0" eb="2">
      <t>キンネン</t>
    </rPh>
    <rPh sb="3" eb="5">
      <t>タイフウ</t>
    </rPh>
    <rPh sb="5" eb="8">
      <t>ヒガイトウ</t>
    </rPh>
    <rPh sb="9" eb="11">
      <t>タイオウ</t>
    </rPh>
    <rPh sb="33" eb="36">
      <t>ヘイジュンカ</t>
    </rPh>
    <rPh sb="37" eb="38">
      <t>ハカ</t>
    </rPh>
    <rPh sb="50" eb="52">
      <t>ショリ</t>
    </rPh>
    <rPh sb="67" eb="70">
      <t>コウイキカ</t>
    </rPh>
    <rPh sb="71" eb="74">
      <t>キョウドウカ</t>
    </rPh>
    <rPh sb="78" eb="79">
      <t>オコナ</t>
    </rPh>
    <rPh sb="99" eb="101">
      <t>ケイエイ</t>
    </rPh>
    <rPh sb="102" eb="105">
      <t>ケンゼンカ</t>
    </rPh>
    <rPh sb="106" eb="107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</si>
</sst>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7E-49A8-921A-B119F0281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46992"/>
        <c:axId val="139749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7E-49A8-921A-B119F0281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46992"/>
        <c:axId val="139749736"/>
      </c:lineChart>
      <c:dateAx>
        <c:axId val="139746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749736"/>
        <c:crosses val="autoZero"/>
        <c:auto val="1"/>
        <c:lblOffset val="100"/>
        <c:baseTimeUnit val="years"/>
      </c:dateAx>
      <c:valAx>
        <c:axId val="139749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74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43.21</c:v>
                </c:pt>
                <c:pt idx="2">
                  <c:v>44.13</c:v>
                </c:pt>
                <c:pt idx="3">
                  <c:v>40.97</c:v>
                </c:pt>
                <c:pt idx="4">
                  <c:v>41.63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19-43BC-97BA-541D9CF9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35096"/>
        <c:axId val="348134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19-43BC-97BA-541D9CF9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35096"/>
        <c:axId val="348134312"/>
      </c:lineChart>
      <c:dateAx>
        <c:axId val="348135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134312"/>
        <c:crosses val="autoZero"/>
        <c:auto val="1"/>
        <c:lblOffset val="100"/>
        <c:baseTimeUnit val="years"/>
      </c:dateAx>
      <c:valAx>
        <c:axId val="348134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135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86.84</c:v>
                </c:pt>
                <c:pt idx="2">
                  <c:v>87.19</c:v>
                </c:pt>
                <c:pt idx="3">
                  <c:v>87.41</c:v>
                </c:pt>
                <c:pt idx="4">
                  <c:v>87.78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AD-4183-A82B-D4EAD5E4F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31960"/>
        <c:axId val="34813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AD-4183-A82B-D4EAD5E4F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31960"/>
        <c:axId val="348133528"/>
      </c:lineChart>
      <c:dateAx>
        <c:axId val="348131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133528"/>
        <c:crosses val="autoZero"/>
        <c:auto val="1"/>
        <c:lblOffset val="100"/>
        <c:baseTimeUnit val="years"/>
      </c:dateAx>
      <c:valAx>
        <c:axId val="34813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13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100.02</c:v>
                </c:pt>
                <c:pt idx="2">
                  <c:v>100</c:v>
                </c:pt>
                <c:pt idx="3">
                  <c:v>100</c:v>
                </c:pt>
                <c:pt idx="4">
                  <c:v>100.47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EA-49AC-9BAD-EC09337E5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50912"/>
        <c:axId val="13974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99.66</c:v>
                </c:pt>
                <c:pt idx="2">
                  <c:v>100.95</c:v>
                </c:pt>
                <c:pt idx="3">
                  <c:v>101.77</c:v>
                </c:pt>
                <c:pt idx="4">
                  <c:v>103.6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EA-49AC-9BAD-EC09337E5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0912"/>
        <c:axId val="139748168"/>
      </c:lineChart>
      <c:dateAx>
        <c:axId val="139750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748168"/>
        <c:crosses val="autoZero"/>
        <c:auto val="1"/>
        <c:lblOffset val="100"/>
        <c:baseTimeUnit val="years"/>
      </c:dateAx>
      <c:valAx>
        <c:axId val="13974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75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3.39</c:v>
                </c:pt>
                <c:pt idx="2">
                  <c:v>6.78</c:v>
                </c:pt>
                <c:pt idx="3">
                  <c:v>10.17</c:v>
                </c:pt>
                <c:pt idx="4">
                  <c:v>13.11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E1-4137-A256-CCAA45572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44248"/>
        <c:axId val="13974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22.9</c:v>
                </c:pt>
                <c:pt idx="2">
                  <c:v>24.87</c:v>
                </c:pt>
                <c:pt idx="3">
                  <c:v>24.13</c:v>
                </c:pt>
                <c:pt idx="4">
                  <c:v>23.06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E1-4137-A256-CCAA45572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44248"/>
        <c:axId val="139745816"/>
      </c:lineChart>
      <c:dateAx>
        <c:axId val="139744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745816"/>
        <c:crosses val="autoZero"/>
        <c:auto val="1"/>
        <c:lblOffset val="100"/>
        <c:baseTimeUnit val="years"/>
      </c:dateAx>
      <c:valAx>
        <c:axId val="13974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74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C7-492A-8CF2-44B8AE244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79248"/>
        <c:axId val="34837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C7-492A-8CF2-44B8AE244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379248"/>
        <c:axId val="348378072"/>
      </c:lineChart>
      <c:dateAx>
        <c:axId val="348379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378072"/>
        <c:crosses val="autoZero"/>
        <c:auto val="1"/>
        <c:lblOffset val="100"/>
        <c:baseTimeUnit val="years"/>
      </c:dateAx>
      <c:valAx>
        <c:axId val="34837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37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5-4F90-A341-C56684151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77680"/>
        <c:axId val="34837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225.39</c:v>
                </c:pt>
                <c:pt idx="2">
                  <c:v>224.04</c:v>
                </c:pt>
                <c:pt idx="3">
                  <c:v>227.4</c:v>
                </c:pt>
                <c:pt idx="4">
                  <c:v>193.99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C5-4F90-A341-C56684151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377680"/>
        <c:axId val="348373760"/>
      </c:lineChart>
      <c:dateAx>
        <c:axId val="348377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373760"/>
        <c:crosses val="autoZero"/>
        <c:auto val="1"/>
        <c:lblOffset val="100"/>
        <c:baseTimeUnit val="years"/>
      </c:dateAx>
      <c:valAx>
        <c:axId val="34837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37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54.05</c:v>
                </c:pt>
                <c:pt idx="2">
                  <c:v>52.92</c:v>
                </c:pt>
                <c:pt idx="3">
                  <c:v>57.72</c:v>
                </c:pt>
                <c:pt idx="4">
                  <c:v>59.41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E3-4D64-A58F-40764DFF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73368"/>
        <c:axId val="34837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31.84</c:v>
                </c:pt>
                <c:pt idx="2">
                  <c:v>29.91</c:v>
                </c:pt>
                <c:pt idx="3">
                  <c:v>29.54</c:v>
                </c:pt>
                <c:pt idx="4">
                  <c:v>26.99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E3-4D64-A58F-40764DFF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373368"/>
        <c:axId val="348374152"/>
      </c:lineChart>
      <c:dateAx>
        <c:axId val="348373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374152"/>
        <c:crosses val="autoZero"/>
        <c:auto val="1"/>
        <c:lblOffset val="100"/>
        <c:baseTimeUnit val="years"/>
      </c:dateAx>
      <c:valAx>
        <c:axId val="34837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37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1923.31</c:v>
                </c:pt>
                <c:pt idx="2">
                  <c:v>3830.6</c:v>
                </c:pt>
                <c:pt idx="3">
                  <c:v>3610.16</c:v>
                </c:pt>
                <c:pt idx="4">
                  <c:v>3358.1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CA-4170-938A-5AEF724B2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376112"/>
        <c:axId val="34837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CA-4170-938A-5AEF724B2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376112"/>
        <c:axId val="348376504"/>
      </c:lineChart>
      <c:dateAx>
        <c:axId val="34837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376504"/>
        <c:crosses val="autoZero"/>
        <c:auto val="1"/>
        <c:lblOffset val="100"/>
        <c:baseTimeUnit val="years"/>
      </c:dateAx>
      <c:valAx>
        <c:axId val="34837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37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32.979999999999997</c:v>
                </c:pt>
                <c:pt idx="2">
                  <c:v>72.55</c:v>
                </c:pt>
                <c:pt idx="3">
                  <c:v>74.09</c:v>
                </c:pt>
                <c:pt idx="4">
                  <c:v>76.790000000000006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46-4F89-8842-BF1462D8D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34704"/>
        <c:axId val="34812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46-4F89-8842-BF1462D8D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34704"/>
        <c:axId val="348129608"/>
      </c:lineChart>
      <c:dateAx>
        <c:axId val="348134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129608"/>
        <c:crosses val="autoZero"/>
        <c:auto val="1"/>
        <c:lblOffset val="100"/>
        <c:baseTimeUnit val="years"/>
      </c:dateAx>
      <c:valAx>
        <c:axId val="34812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13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391.39</c:v>
                </c:pt>
                <c:pt idx="2">
                  <c:v>174.45</c:v>
                </c:pt>
                <c:pt idx="3">
                  <c:v>180.17</c:v>
                </c:pt>
                <c:pt idx="4">
                  <c:v>169.39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9A-45C4-B54B-A087AEFF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33920"/>
        <c:axId val="34813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9A-45C4-B54B-A087AEFF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33920"/>
        <c:axId val="348132352"/>
      </c:lineChart>
      <c:dateAx>
        <c:axId val="348133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132352"/>
        <c:crosses val="autoZero"/>
        <c:auto val="1"/>
        <c:lblOffset val="100"/>
        <c:baseTimeUnit val="years"/>
      </c:dateAx>
      <c:valAx>
        <c:axId val="34813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1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W49" zoomScaleNormal="100" workbookViewId="0">
      <selection activeCell="BL83" sqref="BL83"/>
    </sheetView>
  </sheetViews>
  <sheetFormatPr defaultColWidth="2.59765625" defaultRowHeight="13" x14ac:dyDescent="0.2"/>
  <cols>
    <col min="1" max="1" width="2.59765625" customWidth="1"/>
    <col min="2" max="62" width="3.69921875" customWidth="1"/>
    <col min="64" max="78" width="3.09765625" customWidth="1"/>
    <col min="79" max="79" width="4.5" bestFit="1" customWidth="1"/>
    <col min="81" max="82" width="4.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福島県　福島市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277133</v>
      </c>
      <c r="AM8" s="51"/>
      <c r="AN8" s="51"/>
      <c r="AO8" s="51"/>
      <c r="AP8" s="51"/>
      <c r="AQ8" s="51"/>
      <c r="AR8" s="51"/>
      <c r="AS8" s="51"/>
      <c r="AT8" s="46">
        <f>データ!T6</f>
        <v>767.72</v>
      </c>
      <c r="AU8" s="46"/>
      <c r="AV8" s="46"/>
      <c r="AW8" s="46"/>
      <c r="AX8" s="46"/>
      <c r="AY8" s="46"/>
      <c r="AZ8" s="46"/>
      <c r="BA8" s="46"/>
      <c r="BB8" s="46">
        <f>データ!U6</f>
        <v>360.98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52.83</v>
      </c>
      <c r="J10" s="46"/>
      <c r="K10" s="46"/>
      <c r="L10" s="46"/>
      <c r="M10" s="46"/>
      <c r="N10" s="46"/>
      <c r="O10" s="46"/>
      <c r="P10" s="46">
        <f>データ!P6</f>
        <v>0.82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2887</v>
      </c>
      <c r="AE10" s="51"/>
      <c r="AF10" s="51"/>
      <c r="AG10" s="51"/>
      <c r="AH10" s="51"/>
      <c r="AI10" s="51"/>
      <c r="AJ10" s="51"/>
      <c r="AK10" s="2"/>
      <c r="AL10" s="51">
        <f>データ!V6</f>
        <v>2251</v>
      </c>
      <c r="AM10" s="51"/>
      <c r="AN10" s="51"/>
      <c r="AO10" s="51"/>
      <c r="AP10" s="51"/>
      <c r="AQ10" s="51"/>
      <c r="AR10" s="51"/>
      <c r="AS10" s="51"/>
      <c r="AT10" s="46">
        <f>データ!W6</f>
        <v>3.12</v>
      </c>
      <c r="AU10" s="46"/>
      <c r="AV10" s="46"/>
      <c r="AW10" s="46"/>
      <c r="AX10" s="46"/>
      <c r="AY10" s="46"/>
      <c r="AZ10" s="46"/>
      <c r="BA10" s="46"/>
      <c r="BB10" s="46">
        <f>データ!X6</f>
        <v>721.47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sGl+UUuqY1Dr9AQUQgie0XhfMQupN6YTofiCThQl+fuU+Z5vOJqTqfvVLAK4BRkoNFQ8nLg/AYw4nxE+hLUj8g==" saltValue="orD1kHtgxbF1qtYJoj8dt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" x14ac:dyDescent="0.2"/>
  <cols>
    <col min="2" max="144" width="11.89843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2019</v>
      </c>
      <c r="C6" s="33">
        <f t="shared" ref="C6:X6" si="3">C7</f>
        <v>72010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福島市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52.83</v>
      </c>
      <c r="P6" s="34">
        <f t="shared" si="3"/>
        <v>0.82</v>
      </c>
      <c r="Q6" s="34">
        <f t="shared" si="3"/>
        <v>100</v>
      </c>
      <c r="R6" s="34">
        <f t="shared" si="3"/>
        <v>2887</v>
      </c>
      <c r="S6" s="34">
        <f t="shared" si="3"/>
        <v>277133</v>
      </c>
      <c r="T6" s="34">
        <f t="shared" si="3"/>
        <v>767.72</v>
      </c>
      <c r="U6" s="34">
        <f t="shared" si="3"/>
        <v>360.98</v>
      </c>
      <c r="V6" s="34">
        <f t="shared" si="3"/>
        <v>2251</v>
      </c>
      <c r="W6" s="34">
        <f t="shared" si="3"/>
        <v>3.12</v>
      </c>
      <c r="X6" s="34">
        <f t="shared" si="3"/>
        <v>721.47</v>
      </c>
      <c r="Y6" s="35" t="str">
        <f>IF(Y7="",NA(),Y7)</f>
        <v>-</v>
      </c>
      <c r="Z6" s="35">
        <f t="shared" ref="Z6:AH6" si="4">IF(Z7="",NA(),Z7)</f>
        <v>100.02</v>
      </c>
      <c r="AA6" s="35">
        <f t="shared" si="4"/>
        <v>100</v>
      </c>
      <c r="AB6" s="35">
        <f t="shared" si="4"/>
        <v>100</v>
      </c>
      <c r="AC6" s="35">
        <f t="shared" si="4"/>
        <v>100.47</v>
      </c>
      <c r="AD6" s="35" t="str">
        <f t="shared" si="4"/>
        <v>-</v>
      </c>
      <c r="AE6" s="35">
        <f t="shared" si="4"/>
        <v>99.66</v>
      </c>
      <c r="AF6" s="35">
        <f t="shared" si="4"/>
        <v>100.95</v>
      </c>
      <c r="AG6" s="35">
        <f t="shared" si="4"/>
        <v>101.77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 t="str">
        <f>IF(AJ7="",NA(),AJ7)</f>
        <v>-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>
        <f t="shared" si="5"/>
        <v>225.39</v>
      </c>
      <c r="AQ6" s="35">
        <f t="shared" si="5"/>
        <v>224.04</v>
      </c>
      <c r="AR6" s="35">
        <f t="shared" si="5"/>
        <v>227.4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 t="str">
        <f>IF(AU7="",NA(),AU7)</f>
        <v>-</v>
      </c>
      <c r="AV6" s="35">
        <f t="shared" ref="AV6:BD6" si="6">IF(AV7="",NA(),AV7)</f>
        <v>54.05</v>
      </c>
      <c r="AW6" s="35">
        <f t="shared" si="6"/>
        <v>52.92</v>
      </c>
      <c r="AX6" s="35">
        <f t="shared" si="6"/>
        <v>57.72</v>
      </c>
      <c r="AY6" s="35">
        <f t="shared" si="6"/>
        <v>59.41</v>
      </c>
      <c r="AZ6" s="35" t="str">
        <f t="shared" si="6"/>
        <v>-</v>
      </c>
      <c r="BA6" s="35">
        <f t="shared" si="6"/>
        <v>31.84</v>
      </c>
      <c r="BB6" s="35">
        <f t="shared" si="6"/>
        <v>29.91</v>
      </c>
      <c r="BC6" s="35">
        <f t="shared" si="6"/>
        <v>29.54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 t="str">
        <f>IF(BF7="",NA(),BF7)</f>
        <v>-</v>
      </c>
      <c r="BG6" s="35">
        <f t="shared" ref="BG6:BO6" si="7">IF(BG7="",NA(),BG7)</f>
        <v>1923.31</v>
      </c>
      <c r="BH6" s="35">
        <f t="shared" si="7"/>
        <v>3830.6</v>
      </c>
      <c r="BI6" s="35">
        <f t="shared" si="7"/>
        <v>3610.16</v>
      </c>
      <c r="BJ6" s="35">
        <f t="shared" si="7"/>
        <v>3358.1</v>
      </c>
      <c r="BK6" s="35" t="str">
        <f t="shared" si="7"/>
        <v>-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 t="str">
        <f>IF(BQ7="",NA(),BQ7)</f>
        <v>-</v>
      </c>
      <c r="BR6" s="35">
        <f t="shared" ref="BR6:BZ6" si="8">IF(BR7="",NA(),BR7)</f>
        <v>32.979999999999997</v>
      </c>
      <c r="BS6" s="35">
        <f t="shared" si="8"/>
        <v>72.55</v>
      </c>
      <c r="BT6" s="35">
        <f t="shared" si="8"/>
        <v>74.09</v>
      </c>
      <c r="BU6" s="35">
        <f t="shared" si="8"/>
        <v>76.790000000000006</v>
      </c>
      <c r="BV6" s="35" t="str">
        <f t="shared" si="8"/>
        <v>-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 t="str">
        <f>IF(CB7="",NA(),CB7)</f>
        <v>-</v>
      </c>
      <c r="CC6" s="35">
        <f t="shared" ref="CC6:CK6" si="9">IF(CC7="",NA(),CC7)</f>
        <v>391.39</v>
      </c>
      <c r="CD6" s="35">
        <f t="shared" si="9"/>
        <v>174.45</v>
      </c>
      <c r="CE6" s="35">
        <f t="shared" si="9"/>
        <v>180.17</v>
      </c>
      <c r="CF6" s="35">
        <f t="shared" si="9"/>
        <v>169.39</v>
      </c>
      <c r="CG6" s="35" t="str">
        <f t="shared" si="9"/>
        <v>-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 t="str">
        <f>IF(CM7="",NA(),CM7)</f>
        <v>-</v>
      </c>
      <c r="CN6" s="35">
        <f t="shared" ref="CN6:CV6" si="10">IF(CN7="",NA(),CN7)</f>
        <v>43.21</v>
      </c>
      <c r="CO6" s="35">
        <f t="shared" si="10"/>
        <v>44.13</v>
      </c>
      <c r="CP6" s="35">
        <f t="shared" si="10"/>
        <v>40.97</v>
      </c>
      <c r="CQ6" s="35">
        <f t="shared" si="10"/>
        <v>41.63</v>
      </c>
      <c r="CR6" s="35" t="str">
        <f t="shared" si="10"/>
        <v>-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 t="str">
        <f>IF(CX7="",NA(),CX7)</f>
        <v>-</v>
      </c>
      <c r="CY6" s="35">
        <f t="shared" ref="CY6:DG6" si="11">IF(CY7="",NA(),CY7)</f>
        <v>86.84</v>
      </c>
      <c r="CZ6" s="35">
        <f t="shared" si="11"/>
        <v>87.19</v>
      </c>
      <c r="DA6" s="35">
        <f t="shared" si="11"/>
        <v>87.41</v>
      </c>
      <c r="DB6" s="35">
        <f t="shared" si="11"/>
        <v>87.78</v>
      </c>
      <c r="DC6" s="35" t="str">
        <f t="shared" si="11"/>
        <v>-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 t="str">
        <f>IF(DI7="",NA(),DI7)</f>
        <v>-</v>
      </c>
      <c r="DJ6" s="35">
        <f t="shared" ref="DJ6:DR6" si="12">IF(DJ7="",NA(),DJ7)</f>
        <v>3.39</v>
      </c>
      <c r="DK6" s="35">
        <f t="shared" si="12"/>
        <v>6.78</v>
      </c>
      <c r="DL6" s="35">
        <f t="shared" si="12"/>
        <v>10.17</v>
      </c>
      <c r="DM6" s="35">
        <f t="shared" si="12"/>
        <v>13.11</v>
      </c>
      <c r="DN6" s="35" t="str">
        <f t="shared" si="12"/>
        <v>-</v>
      </c>
      <c r="DO6" s="35">
        <f t="shared" si="12"/>
        <v>22.9</v>
      </c>
      <c r="DP6" s="35">
        <f t="shared" si="12"/>
        <v>24.87</v>
      </c>
      <c r="DQ6" s="35">
        <f t="shared" si="12"/>
        <v>24.13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2">
      <c r="A7" s="28"/>
      <c r="B7" s="37">
        <v>2019</v>
      </c>
      <c r="C7" s="37">
        <v>72010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52.83</v>
      </c>
      <c r="P7" s="38">
        <v>0.82</v>
      </c>
      <c r="Q7" s="38">
        <v>100</v>
      </c>
      <c r="R7" s="38">
        <v>2887</v>
      </c>
      <c r="S7" s="38">
        <v>277133</v>
      </c>
      <c r="T7" s="38">
        <v>767.72</v>
      </c>
      <c r="U7" s="38">
        <v>360.98</v>
      </c>
      <c r="V7" s="38">
        <v>2251</v>
      </c>
      <c r="W7" s="38">
        <v>3.12</v>
      </c>
      <c r="X7" s="38">
        <v>721.47</v>
      </c>
      <c r="Y7" s="38" t="s">
        <v>102</v>
      </c>
      <c r="Z7" s="38">
        <v>100.02</v>
      </c>
      <c r="AA7" s="38">
        <v>100</v>
      </c>
      <c r="AB7" s="38">
        <v>100</v>
      </c>
      <c r="AC7" s="38">
        <v>100.47</v>
      </c>
      <c r="AD7" s="38" t="s">
        <v>102</v>
      </c>
      <c r="AE7" s="38">
        <v>99.66</v>
      </c>
      <c r="AF7" s="38">
        <v>100.95</v>
      </c>
      <c r="AG7" s="38">
        <v>101.77</v>
      </c>
      <c r="AH7" s="38">
        <v>103.6</v>
      </c>
      <c r="AI7" s="38">
        <v>102.97</v>
      </c>
      <c r="AJ7" s="38" t="s">
        <v>102</v>
      </c>
      <c r="AK7" s="38">
        <v>0</v>
      </c>
      <c r="AL7" s="38">
        <v>0</v>
      </c>
      <c r="AM7" s="38">
        <v>0</v>
      </c>
      <c r="AN7" s="38">
        <v>0</v>
      </c>
      <c r="AO7" s="38" t="s">
        <v>102</v>
      </c>
      <c r="AP7" s="38">
        <v>225.39</v>
      </c>
      <c r="AQ7" s="38">
        <v>224.04</v>
      </c>
      <c r="AR7" s="38">
        <v>227.4</v>
      </c>
      <c r="AS7" s="38">
        <v>193.99</v>
      </c>
      <c r="AT7" s="38">
        <v>165.48</v>
      </c>
      <c r="AU7" s="38" t="s">
        <v>102</v>
      </c>
      <c r="AV7" s="38">
        <v>54.05</v>
      </c>
      <c r="AW7" s="38">
        <v>52.92</v>
      </c>
      <c r="AX7" s="38">
        <v>57.72</v>
      </c>
      <c r="AY7" s="38">
        <v>59.41</v>
      </c>
      <c r="AZ7" s="38" t="s">
        <v>102</v>
      </c>
      <c r="BA7" s="38">
        <v>31.84</v>
      </c>
      <c r="BB7" s="38">
        <v>29.91</v>
      </c>
      <c r="BC7" s="38">
        <v>29.54</v>
      </c>
      <c r="BD7" s="38">
        <v>26.99</v>
      </c>
      <c r="BE7" s="38">
        <v>33.840000000000003</v>
      </c>
      <c r="BF7" s="38" t="s">
        <v>102</v>
      </c>
      <c r="BG7" s="38">
        <v>1923.31</v>
      </c>
      <c r="BH7" s="38">
        <v>3830.6</v>
      </c>
      <c r="BI7" s="38">
        <v>3610.16</v>
      </c>
      <c r="BJ7" s="38">
        <v>3358.1</v>
      </c>
      <c r="BK7" s="38" t="s">
        <v>102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 t="s">
        <v>102</v>
      </c>
      <c r="BR7" s="38">
        <v>32.979999999999997</v>
      </c>
      <c r="BS7" s="38">
        <v>72.55</v>
      </c>
      <c r="BT7" s="38">
        <v>74.09</v>
      </c>
      <c r="BU7" s="38">
        <v>76.790000000000006</v>
      </c>
      <c r="BV7" s="38" t="s">
        <v>102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 t="s">
        <v>102</v>
      </c>
      <c r="CC7" s="38">
        <v>391.39</v>
      </c>
      <c r="CD7" s="38">
        <v>174.45</v>
      </c>
      <c r="CE7" s="38">
        <v>180.17</v>
      </c>
      <c r="CF7" s="38">
        <v>169.39</v>
      </c>
      <c r="CG7" s="38" t="s">
        <v>102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 t="s">
        <v>102</v>
      </c>
      <c r="CN7" s="38">
        <v>43.21</v>
      </c>
      <c r="CO7" s="38">
        <v>44.13</v>
      </c>
      <c r="CP7" s="38">
        <v>40.97</v>
      </c>
      <c r="CQ7" s="38">
        <v>41.63</v>
      </c>
      <c r="CR7" s="38" t="s">
        <v>102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 t="s">
        <v>102</v>
      </c>
      <c r="CY7" s="38">
        <v>86.84</v>
      </c>
      <c r="CZ7" s="38">
        <v>87.19</v>
      </c>
      <c r="DA7" s="38">
        <v>87.41</v>
      </c>
      <c r="DB7" s="38">
        <v>87.78</v>
      </c>
      <c r="DC7" s="38" t="s">
        <v>102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 t="s">
        <v>102</v>
      </c>
      <c r="DJ7" s="38">
        <v>3.39</v>
      </c>
      <c r="DK7" s="38">
        <v>6.78</v>
      </c>
      <c r="DL7" s="38">
        <v>10.17</v>
      </c>
      <c r="DM7" s="38">
        <v>13.11</v>
      </c>
      <c r="DN7" s="38" t="s">
        <v>102</v>
      </c>
      <c r="DO7" s="38">
        <v>22.9</v>
      </c>
      <c r="DP7" s="38">
        <v>24.87</v>
      </c>
      <c r="DQ7" s="38">
        <v>24.13</v>
      </c>
      <c r="DR7" s="38">
        <v>23.06</v>
      </c>
      <c r="DS7" s="38">
        <v>24.97</v>
      </c>
      <c r="DT7" s="38" t="s">
        <v>102</v>
      </c>
      <c r="DU7" s="38">
        <v>0</v>
      </c>
      <c r="DV7" s="38">
        <v>0</v>
      </c>
      <c r="DW7" s="38">
        <v>0</v>
      </c>
      <c r="DX7" s="38">
        <v>0</v>
      </c>
      <c r="DY7" s="38" t="s">
        <v>102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 t="s">
        <v>102</v>
      </c>
      <c r="EF7" s="38">
        <v>0</v>
      </c>
      <c r="EG7" s="38">
        <v>0</v>
      </c>
      <c r="EH7" s="38">
        <v>0</v>
      </c>
      <c r="EI7" s="38">
        <v>0</v>
      </c>
      <c r="EJ7" s="38" t="s">
        <v>102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2020-12-04T02:35:45Z</dcterms:created>
  <dcterms:modified xsi:type="dcterms:W3CDTF">2021-01-27T07:46:38Z</dcterms:modified>
  <cp:category/>
</cp:coreProperties>
</file>