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3.経営企画係（1GBまで）\11 経営比較分析表\05 R1経営比較分析表\【経営比較分析表】2019_072044_46_1718\"/>
    </mc:Choice>
  </mc:AlternateContent>
  <workbookProtection workbookAlgorithmName="SHA-512" workbookHashValue="q2eS14gGxnD4mkCdhgqA78mORDErN2we2rJhUANLc/xW+IR8Gkda5QSTRksxJzqGgMfaSk3vof0Jqeb2Ni2ETQ==" workbookSaltValue="zALkLu2D9lr3KYG68F5KY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<sst xmlns="http://schemas.openxmlformats.org/spreadsheetml/2006/main" count="253" uniqueCount="116">
  <si>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</si>
  <si>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</si>
  <si>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</si>
  <si>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</si>
  <si>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</si>
  <si>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</si>
  <si>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</si>
  <si>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</si>
  <si>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</si>
  <si>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</si>
  <si>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</si>
  <si>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</si>
  <si>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</si>
  <si>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</si>
  <si>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</si>
  <si>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</si>
  <si>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</si>
  <si>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</si>
  <si>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</si>
  <si>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</si>
  <si>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</si>
  <si>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</si>
  <si>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</si>
  <si>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</si>
  <si>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</si>
  <si>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</si>
  <si>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</si>
  <si>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</si>
  <si>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</si>
  <si>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</si>
  <si>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</si>
  <si>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</si>
  <si>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</si>
  <si>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</si>
  <si>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</si>
  <si>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</si>
  <si>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</si>
  <si>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</si>
  <si>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</si>
  <si>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</si>
  <si>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</si>
  <si>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</si>
  <si>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</si>
  <si>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</si>
  <si>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</si>
  <si>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</si>
  <si>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</si>
  <si>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</si>
  <si>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</si>
  <si>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</si>
  <si>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</si>
  <si>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</si>
  <si>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</si>
  <si>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</si>
  <si>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</si>
  <si>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</si>
  <si>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</si>
  <si>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</si>
  <si>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</si>
  <si>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</si>
  <si>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</si>
  <si>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</si>
  <si>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</si>
  <si>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</si>
  <si>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</si>
  <si>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</si>
  <si>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</si>
  <si>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</si>
  <si>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</si>
  <si>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</si>
  <si>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</si>
  <si>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</si>
  <si>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</si>
  <si>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</si>
  <si>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</si>
  <si>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</si>
  <si>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</si>
  <si>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</si>
  <si>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</si>
  <si>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</si>
  <si>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</si>
  <si>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</si>
  <si>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</si>
  <si>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</si>
  <si>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</si>
  <si>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</si>
  <si>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</si>
  <si>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</si>
  <si>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</si>
  <si>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</si>
  <si>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</si>
  <si>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</si>
  <si>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</si>
  <si>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</si>
  <si>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</si>
  <si>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</si>
  <si>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</si>
  <si>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</si>
  <si>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</si>
  <si>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</si>
  <si>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</si>
  <si>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</si>
  <si>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</si>
  <si>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</si>
  <si>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</si>
  <si>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</si>
  <si>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</si>
  <si>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</si>
  <si>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</si>
  <si>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</si>
  <si>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</si>
  <si>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</si>
  <si>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</si>
  <si>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ついては、他の自治体に比べ比較的遅い時期に下水道整備を開始した経緯もあり、現在のところ老朽化が進んでいる状況ではありませんが、今後は法定耐用年数である50年を経過する管きょが増加する見通しであることからも、費用対効果を踏まえた改築・更新や適切な維持管理を図る必要があります。</t>
    <phoneticPr fontId="4"/>
  </si>
  <si>
    <t>　本市の下水道事業については、各種指標を総合的に判断すると、現状のところ、概ね健全な経営状況を維持していると考えられますが、過去に発行した企業債の償還費用等の負担が大きいことや、本市の広域性等を理由とした、汚水処理費用が割高となっている状況等も見られることから、平成30年度に策定した「いわき市下水道事業経営戦略」に基づき、今後も引き続き持続可能で安定した事業経営の実現を図る必要があります。</t>
    <phoneticPr fontId="4"/>
  </si>
  <si>
    <t>　経常収支比率については、100％を超えていることから、使用料収入や一般会計からの繰入金（公費負担分）で維持管理費や支払利息等の経常的な費用を賄えている状況です。
　流動比率については、全国平均値や類似団体平均値を下回っていることから、経営の改善を図り、支払い能力を高める必要があると考えられます。
　企業債残高対事業規模比率については、全国平均値を上回っていますが、企業債残高の縮減や使用料水準の適正化などに努めており、同指標は改善傾向となっています。
　経費回収率（公費負担分を除く）については、全国平均値等を上回っています。これは、平成31年４月に使用料を改定したことが主な要因であり、今後も引き続き、経営の健全化に努めていく必要があると考えています。
　汚水処理原価については、全国平均値等を上回っており、有収水量１㎥当たりの処理費用が割高となっていることを示していますが、これは、本市の処理区域が広域であることや、有収率が低いこと、水洗化率が100％となっていないことに要因があると考えられます。
　水洗化率については、全国平均値等を下回っていますが、これは現在でも下水道の整備を行っていることが要因であると考えられます。</t>
    <rPh sb="184" eb="186">
      <t>キギョウ</t>
    </rPh>
    <rPh sb="186" eb="187">
      <t>サイ</t>
    </rPh>
    <rPh sb="187" eb="189">
      <t>ザンダカ</t>
    </rPh>
    <rPh sb="190" eb="192">
      <t>シュクゲン</t>
    </rPh>
    <rPh sb="193" eb="196">
      <t>シヨウリョウ</t>
    </rPh>
    <rPh sb="196" eb="198">
      <t>スイジュン</t>
    </rPh>
    <rPh sb="199" eb="202">
      <t>テキセイカ</t>
    </rPh>
    <rPh sb="205" eb="206">
      <t>ツト</t>
    </rPh>
    <rPh sb="269" eb="271">
      <t>ヘイセイ</t>
    </rPh>
    <rPh sb="273" eb="274">
      <t>ネン</t>
    </rPh>
    <rPh sb="275" eb="276">
      <t>ツキ</t>
    </rPh>
    <rPh sb="288" eb="289">
      <t>オモ</t>
    </rPh>
    <rPh sb="290" eb="292">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</si>
</sst>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0.08</c:v>
                </c:pt>
                <c:pt idx="2">
                  <c:v>0.57999999999999996</c:v>
                </c:pt>
                <c:pt idx="3">
                  <c:v>0.02</c:v>
                </c:pt>
                <c:pt idx="4">
                  <c:v>0.03</c:v>
                </c:pt>
              </c:numCache>
            </c:numRef>
          </c:val>
          <c:extLst>
            <c:ext xmlns:c16="http://schemas.microsoft.com/office/drawing/2014/chart" uri="{C3380CC4-5D6E-409C-BE32-E72D297353CC}">
              <c16:uniqueId val="{00000000-1BD1-4382-94D0-F9FF03B2D0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0.28000000000000003</c:v>
                </c:pt>
                <c:pt idx="2">
                  <c:v>0.21</c:v>
                </c:pt>
                <c:pt idx="3">
                  <c:v>0.25</c:v>
                </c:pt>
                <c:pt idx="4">
                  <c:v>0.21</c:v>
                </c:pt>
              </c:numCache>
            </c:numRef>
          </c:val>
          <c:smooth val="0"/>
          <c:extLst>
            <c:ext xmlns:c16="http://schemas.microsoft.com/office/drawing/2014/chart" uri="{C3380CC4-5D6E-409C-BE32-E72D297353CC}">
              <c16:uniqueId val="{00000001-1BD1-4382-94D0-F9FF03B2D0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65.3</c:v>
                </c:pt>
                <c:pt idx="2">
                  <c:v>67.349999999999994</c:v>
                </c:pt>
                <c:pt idx="3">
                  <c:v>66.67</c:v>
                </c:pt>
                <c:pt idx="4">
                  <c:v>69.45</c:v>
                </c:pt>
              </c:numCache>
            </c:numRef>
          </c:val>
          <c:extLst>
            <c:ext xmlns:c16="http://schemas.microsoft.com/office/drawing/2014/chart" uri="{C3380CC4-5D6E-409C-BE32-E72D297353CC}">
              <c16:uniqueId val="{00000000-7E3D-4417-A180-FE25611DBF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7E3D-4417-A180-FE25611DBF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91.25</c:v>
                </c:pt>
                <c:pt idx="2">
                  <c:v>92.19</c:v>
                </c:pt>
                <c:pt idx="3">
                  <c:v>93.83</c:v>
                </c:pt>
                <c:pt idx="4">
                  <c:v>94.15</c:v>
                </c:pt>
              </c:numCache>
            </c:numRef>
          </c:val>
          <c:extLst>
            <c:ext xmlns:c16="http://schemas.microsoft.com/office/drawing/2014/chart" uri="{C3380CC4-5D6E-409C-BE32-E72D297353CC}">
              <c16:uniqueId val="{00000000-FBF5-40FA-B0DA-56206BE7F2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93.5</c:v>
                </c:pt>
                <c:pt idx="2">
                  <c:v>93.86</c:v>
                </c:pt>
                <c:pt idx="3">
                  <c:v>93.96</c:v>
                </c:pt>
                <c:pt idx="4">
                  <c:v>94.06</c:v>
                </c:pt>
              </c:numCache>
            </c:numRef>
          </c:val>
          <c:smooth val="0"/>
          <c:extLst>
            <c:ext xmlns:c16="http://schemas.microsoft.com/office/drawing/2014/chart" uri="{C3380CC4-5D6E-409C-BE32-E72D297353CC}">
              <c16:uniqueId val="{00000001-FBF5-40FA-B0DA-56206BE7F2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101.1</c:v>
                </c:pt>
                <c:pt idx="2">
                  <c:v>101.11</c:v>
                </c:pt>
                <c:pt idx="3">
                  <c:v>100.5</c:v>
                </c:pt>
                <c:pt idx="4">
                  <c:v>103.1</c:v>
                </c:pt>
              </c:numCache>
            </c:numRef>
          </c:val>
          <c:extLst>
            <c:ext xmlns:c16="http://schemas.microsoft.com/office/drawing/2014/chart" uri="{C3380CC4-5D6E-409C-BE32-E72D297353CC}">
              <c16:uniqueId val="{00000000-5146-41C8-BA1F-9039285F8E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109.12</c:v>
                </c:pt>
                <c:pt idx="2">
                  <c:v>110.22</c:v>
                </c:pt>
                <c:pt idx="3">
                  <c:v>110.01</c:v>
                </c:pt>
                <c:pt idx="4">
                  <c:v>111.12</c:v>
                </c:pt>
              </c:numCache>
            </c:numRef>
          </c:val>
          <c:smooth val="0"/>
          <c:extLst>
            <c:ext xmlns:c16="http://schemas.microsoft.com/office/drawing/2014/chart" uri="{C3380CC4-5D6E-409C-BE32-E72D297353CC}">
              <c16:uniqueId val="{00000001-5146-41C8-BA1F-9039285F8E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3.84</c:v>
                </c:pt>
                <c:pt idx="2">
                  <c:v>7.34</c:v>
                </c:pt>
                <c:pt idx="3">
                  <c:v>10.78</c:v>
                </c:pt>
                <c:pt idx="4">
                  <c:v>14.05</c:v>
                </c:pt>
              </c:numCache>
            </c:numRef>
          </c:val>
          <c:extLst>
            <c:ext xmlns:c16="http://schemas.microsoft.com/office/drawing/2014/chart" uri="{C3380CC4-5D6E-409C-BE32-E72D297353CC}">
              <c16:uniqueId val="{00000000-6794-4D9D-B51E-0FCD133F49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28.81</c:v>
                </c:pt>
                <c:pt idx="2">
                  <c:v>31.19</c:v>
                </c:pt>
                <c:pt idx="3">
                  <c:v>33.090000000000003</c:v>
                </c:pt>
                <c:pt idx="4">
                  <c:v>34.33</c:v>
                </c:pt>
              </c:numCache>
            </c:numRef>
          </c:val>
          <c:smooth val="0"/>
          <c:extLst>
            <c:ext xmlns:c16="http://schemas.microsoft.com/office/drawing/2014/chart" uri="{C3380CC4-5D6E-409C-BE32-E72D297353CC}">
              <c16:uniqueId val="{00000001-6794-4D9D-B51E-0FCD133F49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formatCode="#,##0.00;&quot;△&quot;#,##0.00;&quot;-&quot;">
                  <c:v>5.4</c:v>
                </c:pt>
                <c:pt idx="4" formatCode="#,##0.00;&quot;△&quot;#,##0.00;&quot;-&quot;">
                  <c:v>7.21</c:v>
                </c:pt>
              </c:numCache>
            </c:numRef>
          </c:val>
          <c:extLst>
            <c:ext xmlns:c16="http://schemas.microsoft.com/office/drawing/2014/chart" uri="{C3380CC4-5D6E-409C-BE32-E72D297353CC}">
              <c16:uniqueId val="{00000000-8AE6-44A6-B5FD-C49C05250E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8AE6-44A6-B5FD-C49C05250E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D0-4494-87C9-A2DFA92DF7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3.8</c:v>
                </c:pt>
                <c:pt idx="2">
                  <c:v>3.21</c:v>
                </c:pt>
                <c:pt idx="3">
                  <c:v>2.36</c:v>
                </c:pt>
                <c:pt idx="4">
                  <c:v>2.0699999999999998</c:v>
                </c:pt>
              </c:numCache>
            </c:numRef>
          </c:val>
          <c:smooth val="0"/>
          <c:extLst>
            <c:ext xmlns:c16="http://schemas.microsoft.com/office/drawing/2014/chart" uri="{C3380CC4-5D6E-409C-BE32-E72D297353CC}">
              <c16:uniqueId val="{00000001-17D0-4494-87C9-A2DFA92DF7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32.9</c:v>
                </c:pt>
                <c:pt idx="2">
                  <c:v>46.11</c:v>
                </c:pt>
                <c:pt idx="3">
                  <c:v>41.97</c:v>
                </c:pt>
                <c:pt idx="4">
                  <c:v>36.72</c:v>
                </c:pt>
              </c:numCache>
            </c:numRef>
          </c:val>
          <c:extLst>
            <c:ext xmlns:c16="http://schemas.microsoft.com/office/drawing/2014/chart" uri="{C3380CC4-5D6E-409C-BE32-E72D297353CC}">
              <c16:uniqueId val="{00000000-B8C6-4614-839D-3793B21008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49.96</c:v>
                </c:pt>
                <c:pt idx="2">
                  <c:v>58.04</c:v>
                </c:pt>
                <c:pt idx="3">
                  <c:v>62.12</c:v>
                </c:pt>
                <c:pt idx="4">
                  <c:v>61.57</c:v>
                </c:pt>
              </c:numCache>
            </c:numRef>
          </c:val>
          <c:smooth val="0"/>
          <c:extLst>
            <c:ext xmlns:c16="http://schemas.microsoft.com/office/drawing/2014/chart" uri="{C3380CC4-5D6E-409C-BE32-E72D297353CC}">
              <c16:uniqueId val="{00000001-B8C6-4614-839D-3793B21008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1096.44</c:v>
                </c:pt>
                <c:pt idx="2">
                  <c:v>1090.57</c:v>
                </c:pt>
                <c:pt idx="3">
                  <c:v>1023.97</c:v>
                </c:pt>
                <c:pt idx="4">
                  <c:v>855.6</c:v>
                </c:pt>
              </c:numCache>
            </c:numRef>
          </c:val>
          <c:extLst>
            <c:ext xmlns:c16="http://schemas.microsoft.com/office/drawing/2014/chart" uri="{C3380CC4-5D6E-409C-BE32-E72D297353CC}">
              <c16:uniqueId val="{00000000-C8DC-4CB6-AF4B-BD47B72B74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970.35</c:v>
                </c:pt>
                <c:pt idx="2">
                  <c:v>917.29</c:v>
                </c:pt>
                <c:pt idx="3">
                  <c:v>875.53</c:v>
                </c:pt>
                <c:pt idx="4">
                  <c:v>867.39</c:v>
                </c:pt>
              </c:numCache>
            </c:numRef>
          </c:val>
          <c:smooth val="0"/>
          <c:extLst>
            <c:ext xmlns:c16="http://schemas.microsoft.com/office/drawing/2014/chart" uri="{C3380CC4-5D6E-409C-BE32-E72D297353CC}">
              <c16:uniqueId val="{00000001-C8DC-4CB6-AF4B-BD47B72B74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102.23</c:v>
                </c:pt>
                <c:pt idx="2">
                  <c:v>99.28</c:v>
                </c:pt>
                <c:pt idx="3">
                  <c:v>95.08</c:v>
                </c:pt>
                <c:pt idx="4">
                  <c:v>107.32</c:v>
                </c:pt>
              </c:numCache>
            </c:numRef>
          </c:val>
          <c:extLst>
            <c:ext xmlns:c16="http://schemas.microsoft.com/office/drawing/2014/chart" uri="{C3380CC4-5D6E-409C-BE32-E72D297353CC}">
              <c16:uniqueId val="{00000000-724F-4595-9E3C-556D94F4BC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99.26</c:v>
                </c:pt>
                <c:pt idx="2">
                  <c:v>99.67</c:v>
                </c:pt>
                <c:pt idx="3">
                  <c:v>99.83</c:v>
                </c:pt>
                <c:pt idx="4">
                  <c:v>100.91</c:v>
                </c:pt>
              </c:numCache>
            </c:numRef>
          </c:val>
          <c:smooth val="0"/>
          <c:extLst>
            <c:ext xmlns:c16="http://schemas.microsoft.com/office/drawing/2014/chart" uri="{C3380CC4-5D6E-409C-BE32-E72D297353CC}">
              <c16:uniqueId val="{00000001-724F-4595-9E3C-556D94F4BC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170.55</c:v>
                </c:pt>
                <c:pt idx="2">
                  <c:v>175.19</c:v>
                </c:pt>
                <c:pt idx="3">
                  <c:v>182.96</c:v>
                </c:pt>
                <c:pt idx="4">
                  <c:v>184.88</c:v>
                </c:pt>
              </c:numCache>
            </c:numRef>
          </c:val>
          <c:extLst>
            <c:ext xmlns:c16="http://schemas.microsoft.com/office/drawing/2014/chart" uri="{C3380CC4-5D6E-409C-BE32-E72D297353CC}">
              <c16:uniqueId val="{00000000-5BC1-44E4-AF7C-6C689C8F6C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159.53</c:v>
                </c:pt>
                <c:pt idx="2">
                  <c:v>159.6</c:v>
                </c:pt>
                <c:pt idx="3">
                  <c:v>158.94</c:v>
                </c:pt>
                <c:pt idx="4">
                  <c:v>158.04</c:v>
                </c:pt>
              </c:numCache>
            </c:numRef>
          </c:val>
          <c:smooth val="0"/>
          <c:extLst>
            <c:ext xmlns:c16="http://schemas.microsoft.com/office/drawing/2014/chart" uri="{C3380CC4-5D6E-409C-BE32-E72D297353CC}">
              <c16:uniqueId val="{00000001-5BC1-44E4-AF7C-6C689C8F6C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いわき市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非設置</v>
      </c>
      <c r="AE8" s="73"/>
      <c r="AF8" s="73"/>
      <c r="AG8" s="73"/>
      <c r="AH8" s="73"/>
      <c r="AI8" s="73"/>
      <c r="AJ8" s="73"/>
      <c r="AK8" s="3"/>
      <c r="AL8" s="69">
        <f>データ!S6</f>
        <v>321535</v>
      </c>
      <c r="AM8" s="69"/>
      <c r="AN8" s="69"/>
      <c r="AO8" s="69"/>
      <c r="AP8" s="69"/>
      <c r="AQ8" s="69"/>
      <c r="AR8" s="69"/>
      <c r="AS8" s="69"/>
      <c r="AT8" s="68">
        <f>データ!T6</f>
        <v>1232.02</v>
      </c>
      <c r="AU8" s="68"/>
      <c r="AV8" s="68"/>
      <c r="AW8" s="68"/>
      <c r="AX8" s="68"/>
      <c r="AY8" s="68"/>
      <c r="AZ8" s="68"/>
      <c r="BA8" s="68"/>
      <c r="BB8" s="68">
        <f>データ!U6</f>
        <v>260.98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45.13</v>
      </c>
      <c r="J10" s="68"/>
      <c r="K10" s="68"/>
      <c r="L10" s="68"/>
      <c r="M10" s="68"/>
      <c r="N10" s="68"/>
      <c r="O10" s="68"/>
      <c r="P10" s="68">
        <f>データ!P6</f>
        <v>54.61</v>
      </c>
      <c r="Q10" s="68"/>
      <c r="R10" s="68"/>
      <c r="S10" s="68"/>
      <c r="T10" s="68"/>
      <c r="U10" s="68"/>
      <c r="V10" s="68"/>
      <c r="W10" s="68">
        <f>データ!Q6</f>
        <v>66.510000000000005</v>
      </c>
      <c r="X10" s="68"/>
      <c r="Y10" s="68"/>
      <c r="Z10" s="68"/>
      <c r="AA10" s="68"/>
      <c r="AB10" s="68"/>
      <c r="AC10" s="68"/>
      <c r="AD10" s="69">
        <f>データ!R6</f>
        <v>3500</v>
      </c>
      <c r="AE10" s="69"/>
      <c r="AF10" s="69"/>
      <c r="AG10" s="69"/>
      <c r="AH10" s="69"/>
      <c r="AI10" s="69"/>
      <c r="AJ10" s="69"/>
      <c r="AK10" s="2"/>
      <c r="AL10" s="69">
        <f>データ!V6</f>
        <v>174527</v>
      </c>
      <c r="AM10" s="69"/>
      <c r="AN10" s="69"/>
      <c r="AO10" s="69"/>
      <c r="AP10" s="69"/>
      <c r="AQ10" s="69"/>
      <c r="AR10" s="69"/>
      <c r="AS10" s="69"/>
      <c r="AT10" s="68">
        <f>データ!W6</f>
        <v>42.38</v>
      </c>
      <c r="AU10" s="68"/>
      <c r="AV10" s="68"/>
      <c r="AW10" s="68"/>
      <c r="AX10" s="68"/>
      <c r="AY10" s="68"/>
      <c r="AZ10" s="68"/>
      <c r="BA10" s="68"/>
      <c r="BB10" s="68">
        <f>データ!X6</f>
        <v>4118.1499999999996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x9xncxV9ZSjbOgAkS6C36R+Ug9tZYRr0kxG8Hpu9fs21/XmTa2CYDl/UB6sE666vP4CB/crnWlu9e5qhNYB5A==" saltValue="OZDqTKcFSloc/WyYLGdt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72044</v>
      </c>
      <c r="D6" s="33">
        <f t="shared" si="3"/>
        <v>46</v>
      </c>
      <c r="E6" s="33">
        <f t="shared" si="3"/>
        <v>17</v>
      </c>
      <c r="F6" s="33">
        <f t="shared" si="3"/>
        <v>1</v>
      </c>
      <c r="G6" s="33">
        <f t="shared" si="3"/>
        <v>0</v>
      </c>
      <c r="H6" s="33" t="str">
        <f t="shared" si="3"/>
        <v>福島県　いわき市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45.13</v>
      </c>
      <c r="P6" s="34">
        <f t="shared" si="3"/>
        <v>54.61</v>
      </c>
      <c r="Q6" s="34">
        <f t="shared" si="3"/>
        <v>66.510000000000005</v>
      </c>
      <c r="R6" s="34">
        <f t="shared" si="3"/>
        <v>3500</v>
      </c>
      <c r="S6" s="34">
        <f t="shared" si="3"/>
        <v>321535</v>
      </c>
      <c r="T6" s="34">
        <f t="shared" si="3"/>
        <v>1232.02</v>
      </c>
      <c r="U6" s="34">
        <f t="shared" si="3"/>
        <v>260.98</v>
      </c>
      <c r="V6" s="34">
        <f t="shared" si="3"/>
        <v>174527</v>
      </c>
      <c r="W6" s="34">
        <f t="shared" si="3"/>
        <v>42.38</v>
      </c>
      <c r="X6" s="34">
        <f t="shared" si="3"/>
        <v>4118.1499999999996</v>
      </c>
      <c r="Y6" s="35" t="str">
        <f>IF(Y7="",NA(),Y7)</f>
        <v>-</v>
      </c>
      <c r="Z6" s="35">
        <f t="shared" ref="Z6:AH6" si="4">IF(Z7="",NA(),Z7)</f>
        <v>101.1</v>
      </c>
      <c r="AA6" s="35">
        <f t="shared" si="4"/>
        <v>101.11</v>
      </c>
      <c r="AB6" s="35">
        <f t="shared" si="4"/>
        <v>100.5</v>
      </c>
      <c r="AC6" s="35">
        <f t="shared" si="4"/>
        <v>103.1</v>
      </c>
      <c r="AD6" s="35" t="str">
        <f t="shared" si="4"/>
        <v>-</v>
      </c>
      <c r="AE6" s="35">
        <f t="shared" si="4"/>
        <v>109.12</v>
      </c>
      <c r="AF6" s="35">
        <f t="shared" si="4"/>
        <v>110.22</v>
      </c>
      <c r="AG6" s="35">
        <f t="shared" si="4"/>
        <v>110.01</v>
      </c>
      <c r="AH6" s="35">
        <f t="shared" si="4"/>
        <v>111.12</v>
      </c>
      <c r="AI6" s="34" t="str">
        <f>IF(AI7="","",IF(AI7="-","【-】","【"&amp;SUBSTITUTE(TEXT(AI7,"#,##0.00"),"-","△")&amp;"】"))</f>
        <v>【108.07】</v>
      </c>
      <c r="AJ6" s="35" t="str">
        <f>IF(AJ7="",NA(),AJ7)</f>
        <v>-</v>
      </c>
      <c r="AK6" s="34">
        <f t="shared" ref="AK6:AS6" si="5">IF(AK7="",NA(),AK7)</f>
        <v>0</v>
      </c>
      <c r="AL6" s="34">
        <f t="shared" si="5"/>
        <v>0</v>
      </c>
      <c r="AM6" s="34">
        <f t="shared" si="5"/>
        <v>0</v>
      </c>
      <c r="AN6" s="34">
        <f t="shared" si="5"/>
        <v>0</v>
      </c>
      <c r="AO6" s="35" t="str">
        <f t="shared" si="5"/>
        <v>-</v>
      </c>
      <c r="AP6" s="35">
        <f t="shared" si="5"/>
        <v>3.8</v>
      </c>
      <c r="AQ6" s="35">
        <f t="shared" si="5"/>
        <v>3.21</v>
      </c>
      <c r="AR6" s="35">
        <f t="shared" si="5"/>
        <v>2.36</v>
      </c>
      <c r="AS6" s="35">
        <f t="shared" si="5"/>
        <v>2.0699999999999998</v>
      </c>
      <c r="AT6" s="34" t="str">
        <f>IF(AT7="","",IF(AT7="-","【-】","【"&amp;SUBSTITUTE(TEXT(AT7,"#,##0.00"),"-","△")&amp;"】"))</f>
        <v>【3.09】</v>
      </c>
      <c r="AU6" s="35" t="str">
        <f>IF(AU7="",NA(),AU7)</f>
        <v>-</v>
      </c>
      <c r="AV6" s="35">
        <f t="shared" ref="AV6:BD6" si="6">IF(AV7="",NA(),AV7)</f>
        <v>32.9</v>
      </c>
      <c r="AW6" s="35">
        <f t="shared" si="6"/>
        <v>46.11</v>
      </c>
      <c r="AX6" s="35">
        <f t="shared" si="6"/>
        <v>41.97</v>
      </c>
      <c r="AY6" s="35">
        <f t="shared" si="6"/>
        <v>36.72</v>
      </c>
      <c r="AZ6" s="35" t="str">
        <f t="shared" si="6"/>
        <v>-</v>
      </c>
      <c r="BA6" s="35">
        <f t="shared" si="6"/>
        <v>49.96</v>
      </c>
      <c r="BB6" s="35">
        <f t="shared" si="6"/>
        <v>58.04</v>
      </c>
      <c r="BC6" s="35">
        <f t="shared" si="6"/>
        <v>62.12</v>
      </c>
      <c r="BD6" s="35">
        <f t="shared" si="6"/>
        <v>61.57</v>
      </c>
      <c r="BE6" s="34" t="str">
        <f>IF(BE7="","",IF(BE7="-","【-】","【"&amp;SUBSTITUTE(TEXT(BE7,"#,##0.00"),"-","△")&amp;"】"))</f>
        <v>【69.54】</v>
      </c>
      <c r="BF6" s="35" t="str">
        <f>IF(BF7="",NA(),BF7)</f>
        <v>-</v>
      </c>
      <c r="BG6" s="35">
        <f t="shared" ref="BG6:BO6" si="7">IF(BG7="",NA(),BG7)</f>
        <v>1096.44</v>
      </c>
      <c r="BH6" s="35">
        <f t="shared" si="7"/>
        <v>1090.57</v>
      </c>
      <c r="BI6" s="35">
        <f t="shared" si="7"/>
        <v>1023.97</v>
      </c>
      <c r="BJ6" s="35">
        <f t="shared" si="7"/>
        <v>855.6</v>
      </c>
      <c r="BK6" s="35" t="str">
        <f t="shared" si="7"/>
        <v>-</v>
      </c>
      <c r="BL6" s="35">
        <f t="shared" si="7"/>
        <v>970.35</v>
      </c>
      <c r="BM6" s="35">
        <f t="shared" si="7"/>
        <v>917.29</v>
      </c>
      <c r="BN6" s="35">
        <f t="shared" si="7"/>
        <v>875.53</v>
      </c>
      <c r="BO6" s="35">
        <f t="shared" si="7"/>
        <v>867.39</v>
      </c>
      <c r="BP6" s="34" t="str">
        <f>IF(BP7="","",IF(BP7="-","【-】","【"&amp;SUBSTITUTE(TEXT(BP7,"#,##0.00"),"-","△")&amp;"】"))</f>
        <v>【682.51】</v>
      </c>
      <c r="BQ6" s="35" t="str">
        <f>IF(BQ7="",NA(),BQ7)</f>
        <v>-</v>
      </c>
      <c r="BR6" s="35">
        <f t="shared" ref="BR6:BZ6" si="8">IF(BR7="",NA(),BR7)</f>
        <v>102.23</v>
      </c>
      <c r="BS6" s="35">
        <f t="shared" si="8"/>
        <v>99.28</v>
      </c>
      <c r="BT6" s="35">
        <f t="shared" si="8"/>
        <v>95.08</v>
      </c>
      <c r="BU6" s="35">
        <f t="shared" si="8"/>
        <v>107.32</v>
      </c>
      <c r="BV6" s="35" t="str">
        <f t="shared" si="8"/>
        <v>-</v>
      </c>
      <c r="BW6" s="35">
        <f t="shared" si="8"/>
        <v>99.26</v>
      </c>
      <c r="BX6" s="35">
        <f t="shared" si="8"/>
        <v>99.67</v>
      </c>
      <c r="BY6" s="35">
        <f t="shared" si="8"/>
        <v>99.83</v>
      </c>
      <c r="BZ6" s="35">
        <f t="shared" si="8"/>
        <v>100.91</v>
      </c>
      <c r="CA6" s="34" t="str">
        <f>IF(CA7="","",IF(CA7="-","【-】","【"&amp;SUBSTITUTE(TEXT(CA7,"#,##0.00"),"-","△")&amp;"】"))</f>
        <v>【100.34】</v>
      </c>
      <c r="CB6" s="35" t="str">
        <f>IF(CB7="",NA(),CB7)</f>
        <v>-</v>
      </c>
      <c r="CC6" s="35">
        <f t="shared" ref="CC6:CK6" si="9">IF(CC7="",NA(),CC7)</f>
        <v>170.55</v>
      </c>
      <c r="CD6" s="35">
        <f t="shared" si="9"/>
        <v>175.19</v>
      </c>
      <c r="CE6" s="35">
        <f t="shared" si="9"/>
        <v>182.96</v>
      </c>
      <c r="CF6" s="35">
        <f t="shared" si="9"/>
        <v>184.88</v>
      </c>
      <c r="CG6" s="35" t="str">
        <f t="shared" si="9"/>
        <v>-</v>
      </c>
      <c r="CH6" s="35">
        <f t="shared" si="9"/>
        <v>159.53</v>
      </c>
      <c r="CI6" s="35">
        <f t="shared" si="9"/>
        <v>159.6</v>
      </c>
      <c r="CJ6" s="35">
        <f t="shared" si="9"/>
        <v>158.94</v>
      </c>
      <c r="CK6" s="35">
        <f t="shared" si="9"/>
        <v>158.04</v>
      </c>
      <c r="CL6" s="34" t="str">
        <f>IF(CL7="","",IF(CL7="-","【-】","【"&amp;SUBSTITUTE(TEXT(CL7,"#,##0.00"),"-","△")&amp;"】"))</f>
        <v>【136.15】</v>
      </c>
      <c r="CM6" s="35" t="str">
        <f>IF(CM7="",NA(),CM7)</f>
        <v>-</v>
      </c>
      <c r="CN6" s="35">
        <f t="shared" ref="CN6:CV6" si="10">IF(CN7="",NA(),CN7)</f>
        <v>65.3</v>
      </c>
      <c r="CO6" s="35">
        <f t="shared" si="10"/>
        <v>67.349999999999994</v>
      </c>
      <c r="CP6" s="35">
        <f t="shared" si="10"/>
        <v>66.67</v>
      </c>
      <c r="CQ6" s="35">
        <f t="shared" si="10"/>
        <v>69.45</v>
      </c>
      <c r="CR6" s="35" t="str">
        <f t="shared" si="10"/>
        <v>-</v>
      </c>
      <c r="CS6" s="35">
        <f t="shared" si="10"/>
        <v>67.040000000000006</v>
      </c>
      <c r="CT6" s="35">
        <f t="shared" si="10"/>
        <v>66.34</v>
      </c>
      <c r="CU6" s="35">
        <f t="shared" si="10"/>
        <v>67.069999999999993</v>
      </c>
      <c r="CV6" s="35">
        <f t="shared" si="10"/>
        <v>66.78</v>
      </c>
      <c r="CW6" s="34" t="str">
        <f>IF(CW7="","",IF(CW7="-","【-】","【"&amp;SUBSTITUTE(TEXT(CW7,"#,##0.00"),"-","△")&amp;"】"))</f>
        <v>【59.64】</v>
      </c>
      <c r="CX6" s="35" t="str">
        <f>IF(CX7="",NA(),CX7)</f>
        <v>-</v>
      </c>
      <c r="CY6" s="35">
        <f t="shared" ref="CY6:DG6" si="11">IF(CY7="",NA(),CY7)</f>
        <v>91.25</v>
      </c>
      <c r="CZ6" s="35">
        <f t="shared" si="11"/>
        <v>92.19</v>
      </c>
      <c r="DA6" s="35">
        <f t="shared" si="11"/>
        <v>93.83</v>
      </c>
      <c r="DB6" s="35">
        <f t="shared" si="11"/>
        <v>94.15</v>
      </c>
      <c r="DC6" s="35" t="str">
        <f t="shared" si="11"/>
        <v>-</v>
      </c>
      <c r="DD6" s="35">
        <f t="shared" si="11"/>
        <v>93.5</v>
      </c>
      <c r="DE6" s="35">
        <f t="shared" si="11"/>
        <v>93.86</v>
      </c>
      <c r="DF6" s="35">
        <f t="shared" si="11"/>
        <v>93.96</v>
      </c>
      <c r="DG6" s="35">
        <f t="shared" si="11"/>
        <v>94.06</v>
      </c>
      <c r="DH6" s="34" t="str">
        <f>IF(DH7="","",IF(DH7="-","【-】","【"&amp;SUBSTITUTE(TEXT(DH7,"#,##0.00"),"-","△")&amp;"】"))</f>
        <v>【95.35】</v>
      </c>
      <c r="DI6" s="35" t="str">
        <f>IF(DI7="",NA(),DI7)</f>
        <v>-</v>
      </c>
      <c r="DJ6" s="35">
        <f t="shared" ref="DJ6:DR6" si="12">IF(DJ7="",NA(),DJ7)</f>
        <v>3.84</v>
      </c>
      <c r="DK6" s="35">
        <f t="shared" si="12"/>
        <v>7.34</v>
      </c>
      <c r="DL6" s="35">
        <f t="shared" si="12"/>
        <v>10.78</v>
      </c>
      <c r="DM6" s="35">
        <f t="shared" si="12"/>
        <v>14.05</v>
      </c>
      <c r="DN6" s="35" t="str">
        <f t="shared" si="12"/>
        <v>-</v>
      </c>
      <c r="DO6" s="35">
        <f t="shared" si="12"/>
        <v>28.81</v>
      </c>
      <c r="DP6" s="35">
        <f t="shared" si="12"/>
        <v>31.19</v>
      </c>
      <c r="DQ6" s="35">
        <f t="shared" si="12"/>
        <v>33.090000000000003</v>
      </c>
      <c r="DR6" s="35">
        <f t="shared" si="12"/>
        <v>34.33</v>
      </c>
      <c r="DS6" s="34" t="str">
        <f>IF(DS7="","",IF(DS7="-","【-】","【"&amp;SUBSTITUTE(TEXT(DS7,"#,##0.00"),"-","△")&amp;"】"))</f>
        <v>【38.57】</v>
      </c>
      <c r="DT6" s="35" t="str">
        <f>IF(DT7="",NA(),DT7)</f>
        <v>-</v>
      </c>
      <c r="DU6" s="34">
        <f t="shared" ref="DU6:EC6" si="13">IF(DU7="",NA(),DU7)</f>
        <v>0</v>
      </c>
      <c r="DV6" s="34">
        <f t="shared" si="13"/>
        <v>0</v>
      </c>
      <c r="DW6" s="35">
        <f t="shared" si="13"/>
        <v>5.4</v>
      </c>
      <c r="DX6" s="35">
        <f t="shared" si="13"/>
        <v>7.21</v>
      </c>
      <c r="DY6" s="35" t="str">
        <f t="shared" si="13"/>
        <v>-</v>
      </c>
      <c r="DZ6" s="35">
        <f t="shared" si="13"/>
        <v>3.84</v>
      </c>
      <c r="EA6" s="35">
        <f t="shared" si="13"/>
        <v>4.3099999999999996</v>
      </c>
      <c r="EB6" s="35">
        <f t="shared" si="13"/>
        <v>5.04</v>
      </c>
      <c r="EC6" s="35">
        <f t="shared" si="13"/>
        <v>5.1100000000000003</v>
      </c>
      <c r="ED6" s="34" t="str">
        <f>IF(ED7="","",IF(ED7="-","【-】","【"&amp;SUBSTITUTE(TEXT(ED7,"#,##0.00"),"-","△")&amp;"】"))</f>
        <v>【5.90】</v>
      </c>
      <c r="EE6" s="35" t="str">
        <f>IF(EE7="",NA(),EE7)</f>
        <v>-</v>
      </c>
      <c r="EF6" s="35">
        <f t="shared" ref="EF6:EN6" si="14">IF(EF7="",NA(),EF7)</f>
        <v>0.08</v>
      </c>
      <c r="EG6" s="35">
        <f t="shared" si="14"/>
        <v>0.57999999999999996</v>
      </c>
      <c r="EH6" s="35">
        <f t="shared" si="14"/>
        <v>0.02</v>
      </c>
      <c r="EI6" s="35">
        <f t="shared" si="14"/>
        <v>0.03</v>
      </c>
      <c r="EJ6" s="35" t="str">
        <f t="shared" si="14"/>
        <v>-</v>
      </c>
      <c r="EK6" s="35">
        <f t="shared" si="14"/>
        <v>0.28000000000000003</v>
      </c>
      <c r="EL6" s="35">
        <f t="shared" si="14"/>
        <v>0.21</v>
      </c>
      <c r="EM6" s="35">
        <f t="shared" si="14"/>
        <v>0.25</v>
      </c>
      <c r="EN6" s="35">
        <f t="shared" si="14"/>
        <v>0.21</v>
      </c>
      <c r="EO6" s="34" t="str">
        <f>IF(EO7="","",IF(EO7="-","【-】","【"&amp;SUBSTITUTE(TEXT(EO7,"#,##0.00"),"-","△")&amp;"】"))</f>
        <v>【0.22】</v>
      </c>
    </row>
    <row r="7" spans="1:148" s="36" customFormat="1" x14ac:dyDescent="0.2">
      <c r="A7" s="28"/>
      <c r="B7" s="37">
        <v>2019</v>
      </c>
      <c r="C7" s="37">
        <v>72044</v>
      </c>
      <c r="D7" s="37">
        <v>46</v>
      </c>
      <c r="E7" s="37">
        <v>17</v>
      </c>
      <c r="F7" s="37">
        <v>1</v>
      </c>
      <c r="G7" s="37">
        <v>0</v>
      </c>
      <c r="H7" s="37" t="s">
        <v>96</v>
      </c>
      <c r="I7" s="37" t="s">
        <v>97</v>
      </c>
      <c r="J7" s="37" t="s">
        <v>98</v>
      </c>
      <c r="K7" s="37" t="s">
        <v>99</v>
      </c>
      <c r="L7" s="37" t="s">
        <v>100</v>
      </c>
      <c r="M7" s="37" t="s">
        <v>101</v>
      </c>
      <c r="N7" s="38" t="s">
        <v>102</v>
      </c>
      <c r="O7" s="38">
        <v>45.13</v>
      </c>
      <c r="P7" s="38">
        <v>54.61</v>
      </c>
      <c r="Q7" s="38">
        <v>66.510000000000005</v>
      </c>
      <c r="R7" s="38">
        <v>3500</v>
      </c>
      <c r="S7" s="38">
        <v>321535</v>
      </c>
      <c r="T7" s="38">
        <v>1232.02</v>
      </c>
      <c r="U7" s="38">
        <v>260.98</v>
      </c>
      <c r="V7" s="38">
        <v>174527</v>
      </c>
      <c r="W7" s="38">
        <v>42.38</v>
      </c>
      <c r="X7" s="38">
        <v>4118.1499999999996</v>
      </c>
      <c r="Y7" s="38" t="s">
        <v>102</v>
      </c>
      <c r="Z7" s="38">
        <v>101.1</v>
      </c>
      <c r="AA7" s="38">
        <v>101.11</v>
      </c>
      <c r="AB7" s="38">
        <v>100.5</v>
      </c>
      <c r="AC7" s="38">
        <v>103.1</v>
      </c>
      <c r="AD7" s="38" t="s">
        <v>102</v>
      </c>
      <c r="AE7" s="38">
        <v>109.12</v>
      </c>
      <c r="AF7" s="38">
        <v>110.22</v>
      </c>
      <c r="AG7" s="38">
        <v>110.01</v>
      </c>
      <c r="AH7" s="38">
        <v>111.12</v>
      </c>
      <c r="AI7" s="38">
        <v>108.07</v>
      </c>
      <c r="AJ7" s="38" t="s">
        <v>102</v>
      </c>
      <c r="AK7" s="38">
        <v>0</v>
      </c>
      <c r="AL7" s="38">
        <v>0</v>
      </c>
      <c r="AM7" s="38">
        <v>0</v>
      </c>
      <c r="AN7" s="38">
        <v>0</v>
      </c>
      <c r="AO7" s="38" t="s">
        <v>102</v>
      </c>
      <c r="AP7" s="38">
        <v>3.8</v>
      </c>
      <c r="AQ7" s="38">
        <v>3.21</v>
      </c>
      <c r="AR7" s="38">
        <v>2.36</v>
      </c>
      <c r="AS7" s="38">
        <v>2.0699999999999998</v>
      </c>
      <c r="AT7" s="38">
        <v>3.09</v>
      </c>
      <c r="AU7" s="38" t="s">
        <v>102</v>
      </c>
      <c r="AV7" s="38">
        <v>32.9</v>
      </c>
      <c r="AW7" s="38">
        <v>46.11</v>
      </c>
      <c r="AX7" s="38">
        <v>41.97</v>
      </c>
      <c r="AY7" s="38">
        <v>36.72</v>
      </c>
      <c r="AZ7" s="38" t="s">
        <v>102</v>
      </c>
      <c r="BA7" s="38">
        <v>49.96</v>
      </c>
      <c r="BB7" s="38">
        <v>58.04</v>
      </c>
      <c r="BC7" s="38">
        <v>62.12</v>
      </c>
      <c r="BD7" s="38">
        <v>61.57</v>
      </c>
      <c r="BE7" s="38">
        <v>69.540000000000006</v>
      </c>
      <c r="BF7" s="38" t="s">
        <v>102</v>
      </c>
      <c r="BG7" s="38">
        <v>1096.44</v>
      </c>
      <c r="BH7" s="38">
        <v>1090.57</v>
      </c>
      <c r="BI7" s="38">
        <v>1023.97</v>
      </c>
      <c r="BJ7" s="38">
        <v>855.6</v>
      </c>
      <c r="BK7" s="38" t="s">
        <v>102</v>
      </c>
      <c r="BL7" s="38">
        <v>970.35</v>
      </c>
      <c r="BM7" s="38">
        <v>917.29</v>
      </c>
      <c r="BN7" s="38">
        <v>875.53</v>
      </c>
      <c r="BO7" s="38">
        <v>867.39</v>
      </c>
      <c r="BP7" s="38">
        <v>682.51</v>
      </c>
      <c r="BQ7" s="38" t="s">
        <v>102</v>
      </c>
      <c r="BR7" s="38">
        <v>102.23</v>
      </c>
      <c r="BS7" s="38">
        <v>99.28</v>
      </c>
      <c r="BT7" s="38">
        <v>95.08</v>
      </c>
      <c r="BU7" s="38">
        <v>107.32</v>
      </c>
      <c r="BV7" s="38" t="s">
        <v>102</v>
      </c>
      <c r="BW7" s="38">
        <v>99.26</v>
      </c>
      <c r="BX7" s="38">
        <v>99.67</v>
      </c>
      <c r="BY7" s="38">
        <v>99.83</v>
      </c>
      <c r="BZ7" s="38">
        <v>100.91</v>
      </c>
      <c r="CA7" s="38">
        <v>100.34</v>
      </c>
      <c r="CB7" s="38" t="s">
        <v>102</v>
      </c>
      <c r="CC7" s="38">
        <v>170.55</v>
      </c>
      <c r="CD7" s="38">
        <v>175.19</v>
      </c>
      <c r="CE7" s="38">
        <v>182.96</v>
      </c>
      <c r="CF7" s="38">
        <v>184.88</v>
      </c>
      <c r="CG7" s="38" t="s">
        <v>102</v>
      </c>
      <c r="CH7" s="38">
        <v>159.53</v>
      </c>
      <c r="CI7" s="38">
        <v>159.6</v>
      </c>
      <c r="CJ7" s="38">
        <v>158.94</v>
      </c>
      <c r="CK7" s="38">
        <v>158.04</v>
      </c>
      <c r="CL7" s="38">
        <v>136.15</v>
      </c>
      <c r="CM7" s="38" t="s">
        <v>102</v>
      </c>
      <c r="CN7" s="38">
        <v>65.3</v>
      </c>
      <c r="CO7" s="38">
        <v>67.349999999999994</v>
      </c>
      <c r="CP7" s="38">
        <v>66.67</v>
      </c>
      <c r="CQ7" s="38">
        <v>69.45</v>
      </c>
      <c r="CR7" s="38" t="s">
        <v>102</v>
      </c>
      <c r="CS7" s="38">
        <v>67.040000000000006</v>
      </c>
      <c r="CT7" s="38">
        <v>66.34</v>
      </c>
      <c r="CU7" s="38">
        <v>67.069999999999993</v>
      </c>
      <c r="CV7" s="38">
        <v>66.78</v>
      </c>
      <c r="CW7" s="38">
        <v>59.64</v>
      </c>
      <c r="CX7" s="38" t="s">
        <v>102</v>
      </c>
      <c r="CY7" s="38">
        <v>91.25</v>
      </c>
      <c r="CZ7" s="38">
        <v>92.19</v>
      </c>
      <c r="DA7" s="38">
        <v>93.83</v>
      </c>
      <c r="DB7" s="38">
        <v>94.15</v>
      </c>
      <c r="DC7" s="38" t="s">
        <v>102</v>
      </c>
      <c r="DD7" s="38">
        <v>93.5</v>
      </c>
      <c r="DE7" s="38">
        <v>93.86</v>
      </c>
      <c r="DF7" s="38">
        <v>93.96</v>
      </c>
      <c r="DG7" s="38">
        <v>94.06</v>
      </c>
      <c r="DH7" s="38">
        <v>95.35</v>
      </c>
      <c r="DI7" s="38" t="s">
        <v>102</v>
      </c>
      <c r="DJ7" s="38">
        <v>3.84</v>
      </c>
      <c r="DK7" s="38">
        <v>7.34</v>
      </c>
      <c r="DL7" s="38">
        <v>10.78</v>
      </c>
      <c r="DM7" s="38">
        <v>14.05</v>
      </c>
      <c r="DN7" s="38" t="s">
        <v>102</v>
      </c>
      <c r="DO7" s="38">
        <v>28.81</v>
      </c>
      <c r="DP7" s="38">
        <v>31.19</v>
      </c>
      <c r="DQ7" s="38">
        <v>33.090000000000003</v>
      </c>
      <c r="DR7" s="38">
        <v>34.33</v>
      </c>
      <c r="DS7" s="38">
        <v>38.57</v>
      </c>
      <c r="DT7" s="38" t="s">
        <v>102</v>
      </c>
      <c r="DU7" s="38">
        <v>0</v>
      </c>
      <c r="DV7" s="38">
        <v>0</v>
      </c>
      <c r="DW7" s="38">
        <v>5.4</v>
      </c>
      <c r="DX7" s="38">
        <v>7.21</v>
      </c>
      <c r="DY7" s="38" t="s">
        <v>102</v>
      </c>
      <c r="DZ7" s="38">
        <v>3.84</v>
      </c>
      <c r="EA7" s="38">
        <v>4.3099999999999996</v>
      </c>
      <c r="EB7" s="38">
        <v>5.04</v>
      </c>
      <c r="EC7" s="38">
        <v>5.1100000000000003</v>
      </c>
      <c r="ED7" s="38">
        <v>5.9</v>
      </c>
      <c r="EE7" s="38" t="s">
        <v>102</v>
      </c>
      <c r="EF7" s="38">
        <v>0.08</v>
      </c>
      <c r="EG7" s="38">
        <v>0.57999999999999996</v>
      </c>
      <c r="EH7" s="38">
        <v>0.02</v>
      </c>
      <c r="EI7" s="38">
        <v>0.03</v>
      </c>
      <c r="EJ7" s="38" t="s">
        <v>102</v>
      </c>
      <c r="EK7" s="38">
        <v>0.28000000000000003</v>
      </c>
      <c r="EL7" s="38">
        <v>0.21</v>
      </c>
      <c r="EM7" s="38">
        <v>0.25</v>
      </c>
      <c r="EN7" s="38">
        <v>0.21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川嶋　隆太</cp:lastModifiedBy>
  <cp:lastPrinted>2021-02-01T08:05:33Z</cp:lastPrinted>
  <dcterms:created xsi:type="dcterms:W3CDTF">2020-12-04T02:24:41Z</dcterms:created>
  <dcterms:modified xsi:type="dcterms:W3CDTF">2021-02-01T09:05:27Z</dcterms:modified>
  <cp:category/>
</cp:coreProperties>
</file>