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2\2100300_医療センター経営企画課$\02_企画広報係\公営企業に係る経営比較分析表（令和元年度決算）の分析等について（依頼）\03回答（経営企画課→財政課）\"/>
    </mc:Choice>
  </mc:AlternateContent>
  <workbookProtection workbookAlgorithmName="SHA-512" workbookHashValue="/ySXPeDHrzXdKXvGYta9ZbRj3x/Zq7w1SWShdYC+9r1IAWRk5w7QtYGcZ+ZjxDKjN5RJEhrDHYYeC7LMDJYa3g==" workbookSaltValue="FzuwIvQgKHVSa/S7HtdjPQ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32" i="4" l="1"/>
  <c r="MH78" i="4"/>
  <c r="IZ54" i="4"/>
  <c r="IZ32" i="4"/>
  <c r="HM78" i="4"/>
  <c r="FL54" i="4"/>
  <c r="FL32" i="4"/>
  <c r="CS78" i="4"/>
  <c r="BX54" i="4"/>
  <c r="BX32" i="4"/>
  <c r="MN54" i="4"/>
  <c r="C11" i="5"/>
  <c r="D11" i="5"/>
  <c r="E11" i="5"/>
  <c r="B11" i="5"/>
  <c r="KC78" i="4" l="1"/>
  <c r="FH78" i="4"/>
  <c r="DS54" i="4"/>
  <c r="DS32" i="4"/>
  <c r="AE54" i="4"/>
  <c r="AN78" i="4"/>
  <c r="AE32" i="4"/>
  <c r="KU54" i="4"/>
  <c r="KU32" i="4"/>
  <c r="HG54" i="4"/>
  <c r="HG32" i="4"/>
  <c r="JJ78" i="4"/>
  <c r="GR54" i="4"/>
  <c r="GR32" i="4"/>
  <c r="DD32" i="4"/>
  <c r="EO78" i="4"/>
  <c r="DD54" i="4"/>
  <c r="U78" i="4"/>
  <c r="P54" i="4"/>
  <c r="P32" i="4"/>
  <c r="KF54" i="4"/>
  <c r="KF32" i="4"/>
  <c r="BZ78" i="4"/>
  <c r="BI32" i="4"/>
  <c r="LY54" i="4"/>
  <c r="LY32" i="4"/>
  <c r="IK32" i="4"/>
  <c r="LO78" i="4"/>
  <c r="IK54" i="4"/>
  <c r="GT78" i="4"/>
  <c r="EW54" i="4"/>
  <c r="EW32" i="4"/>
  <c r="BI54" i="4"/>
  <c r="GA78" i="4"/>
  <c r="EH54" i="4"/>
  <c r="EH32" i="4"/>
  <c r="BG78" i="4"/>
  <c r="AT54" i="4"/>
  <c r="AT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<sst xmlns="http://schemas.openxmlformats.org/spreadsheetml/2006/main" count="320" uniqueCount="188">
  <si>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</si>
  <si>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</si>
  <si>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</si>
  <si>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</si>
  <si>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</si>
  <si>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</si>
  <si>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</si>
  <si>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</si>
  <si>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</si>
  <si>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</si>
  <si>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</si>
  <si>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</si>
  <si>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</si>
  <si>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</si>
  <si>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</si>
  <si>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</si>
  <si>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</si>
  <si>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</si>
  <si>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</si>
  <si>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</si>
  <si>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</si>
  <si>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</si>
  <si>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</si>
  <si>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</si>
  <si>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</si>
  <si>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</si>
  <si>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</si>
  <si>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</si>
  <si>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</si>
  <si>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</si>
  <si>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</si>
  <si>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</si>
  <si>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</si>
  <si>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</si>
  <si>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</si>
  <si>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</si>
  <si>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</si>
  <si>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</si>
  <si>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</si>
  <si>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</si>
  <si>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</si>
  <si>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</si>
  <si>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</si>
  <si>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</si>
  <si>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</si>
  <si>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</si>
  <si>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</si>
  <si>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</si>
  <si>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</si>
  <si>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</si>
  <si>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</si>
  <si>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</si>
  <si>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</si>
  <si>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</si>
  <si>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</si>
  <si>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</si>
  <si>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</si>
  <si>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</si>
  <si>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</si>
  <si>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</si>
  <si>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</si>
  <si>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</si>
  <si>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</si>
  <si>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</si>
  <si>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</si>
  <si>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</si>
  <si>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</si>
  <si>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</si>
  <si>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</si>
  <si>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</si>
  <si>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</si>
  <si>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</si>
  <si>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</si>
  <si>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</si>
  <si>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</si>
  <si>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</si>
  <si>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</si>
  <si>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</si>
  <si>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</si>
  <si>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</si>
  <si>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</si>
  <si>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</si>
  <si>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</si>
  <si>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</si>
  <si>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</si>
  <si>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</si>
  <si>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</si>
  <si>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</si>
  <si>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</si>
  <si>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</si>
  <si>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</si>
  <si>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</si>
  <si>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</si>
  <si>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</si>
  <si>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</si>
  <si>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</si>
  <si>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</si>
  <si>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</si>
  <si>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</si>
  <si>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</si>
  <si>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</si>
  <si>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</si>
  <si>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</si>
  <si>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</si>
  <si>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</si>
  <si>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</si>
  <si>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</si>
  <si>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</si>
  <si>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</si>
  <si>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</si>
  <si>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</si>
  <si>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</si>
  <si>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</si>
  <si>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</si>
  <si>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</si>
  <si>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</si>
  <si>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</si>
  <si>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</si>
  <si>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</si>
  <si>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</si>
  <si>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</si>
  <si>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</si>
  <si>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</si>
  <si>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</si>
  <si>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</si>
  <si>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</si>
  <si>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</si>
  <si>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</si>
  <si>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</si>
  <si>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</si>
  <si>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</si>
  <si>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</si>
  <si>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</si>
  <si>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</si>
  <si>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</si>
  <si>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</si>
  <si>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</si>
  <si>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</si>
  <si>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</si>
  <si>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</si>
  <si>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</si>
  <si>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</si>
  <si>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</si>
  <si>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</si>
  <si>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</si>
  <si>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</si>
  <si>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</si>
  <si>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</si>
  <si>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</si>
  <si>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</si>
  <si>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</si>
  <si>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</si>
  <si>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</si>
  <si>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</si>
  <si>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</si>
  <si>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</si>
  <si>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</si>
  <si>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</si>
  <si>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</si>
  <si>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</si>
  <si>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</si>
  <si>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</si>
  <si>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</si>
  <si>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</si>
  <si>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</si>
  <si>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</si>
  <si>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いわき市</t>
  </si>
  <si>
    <t>いわき市医療センター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</si>
  <si>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</si>
  <si>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</si>
  <si>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</si>
  <si>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</si>
  <si>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</si>
  <si>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</si>
  <si>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</si>
  <si>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</si>
  <si>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</si>
  <si>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</si>
  <si>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</si>
  <si>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</si>
  <si>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</si>
  <si>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</si>
  <si>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</si>
  <si>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</si>
  <si>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①」は、新病院の施設や医療機器等に係る減価償却費の増や、旧病院の建物の除却に伴う資産減耗費の増など、経費が増加したことなどから、「②」と併せて平均を下回っており、「③」は、やや増加しています。
　「④」は、平均在院日数の減により減少しています。「⑤」は常に平均を上回っているものの、「⑥」は常に平均を下回っています。
　「⑦」は、職員数の増などから、平均を上回っています。
　「⑧」は、高額薬剤の使用が伸びていることなどから、増加傾向にあります。</t>
    <rPh sb="167" eb="170">
      <t>ショクインスウ</t>
    </rPh>
    <rPh sb="197" eb="199">
      <t>ヤクザイ</t>
    </rPh>
    <phoneticPr fontId="5"/>
  </si>
  <si>
    <t>　救命救急センターを核とした救急医療の提供をはじめ、地域がん診療連携拠点病院、地域周産期母子医療センター等の機能を発揮し、地域の中核病院として、福島県いわき医療圏はもとより、本県浜通り地区の高度急性期医療を担うほか、臨床研修指定病院として、地域医療の将来を担う医療従事者の育成に取り組むなど、多様な役割を担っています。</t>
    <rPh sb="19" eb="21">
      <t>テイキョウ</t>
    </rPh>
    <rPh sb="54" eb="56">
      <t>キノウ</t>
    </rPh>
    <rPh sb="57" eb="59">
      <t>ハッキ</t>
    </rPh>
    <rPh sb="139" eb="140">
      <t>ト</t>
    </rPh>
    <rPh sb="141" eb="142">
      <t>ク</t>
    </rPh>
    <rPh sb="146" eb="148">
      <t>タヨウ</t>
    </rPh>
    <phoneticPr fontId="5"/>
  </si>
  <si>
    <t xml:space="preserve">　平成30年12月の新病院の開院と、これに伴う医療機器購入により、「①」、「②」は、平均を大きく下回っており、「③」は、平均を大きく上回っています。
</t>
    <rPh sb="21" eb="22">
      <t>トモナ</t>
    </rPh>
    <phoneticPr fontId="5"/>
  </si>
  <si>
    <t>　令和元年度は、新病院の開院に伴う機能移転の影響により、平成29年度以前と比較すると大きく数値が変動していますが、計画と比べて収支は改善しており、経営状況は概ね健全であると判断しています。なお、「④病床利用率」は、在院日数の減等により平均を下回っていますが、地域医療連携の推進を図り、新規患者の受入れに努めるなど、医業収益の確保を目指しています。
　今後、人口減少や少子高齢化の進展に伴う医療需要の変化や、新型コロナウイルス感染症による影響、更には、働き方改革への対応等を踏まえつつ、これまで以上に経営の健全性と効率性を高め、更なる経営の安定化に努めます。</t>
    <rPh sb="1" eb="3">
      <t>レイワ</t>
    </rPh>
    <rPh sb="3" eb="4">
      <t>モト</t>
    </rPh>
    <rPh sb="28" eb="30">
      <t>ヘイセイ</t>
    </rPh>
    <rPh sb="32" eb="33">
      <t>ネン</t>
    </rPh>
    <rPh sb="33" eb="34">
      <t>ド</t>
    </rPh>
    <rPh sb="34" eb="36">
      <t>イゼン</t>
    </rPh>
    <rPh sb="37" eb="39">
      <t>ヒカク</t>
    </rPh>
    <rPh sb="45" eb="47">
      <t>スウチ</t>
    </rPh>
    <rPh sb="57" eb="59">
      <t>ケイカク</t>
    </rPh>
    <rPh sb="60" eb="61">
      <t>クラ</t>
    </rPh>
    <rPh sb="63" eb="65">
      <t>シュウシ</t>
    </rPh>
    <rPh sb="66" eb="68">
      <t>カイゼン</t>
    </rPh>
    <rPh sb="99" eb="101">
      <t>ビョウショウ</t>
    </rPh>
    <rPh sb="101" eb="104">
      <t>リヨウリツ</t>
    </rPh>
    <rPh sb="113" eb="114">
      <t>トウ</t>
    </rPh>
    <rPh sb="147" eb="149">
      <t>ウケイ</t>
    </rPh>
    <rPh sb="151" eb="152">
      <t>ツト</t>
    </rPh>
    <rPh sb="157" eb="159">
      <t>イギョウ</t>
    </rPh>
    <rPh sb="159" eb="161">
      <t>シュウエキ</t>
    </rPh>
    <rPh sb="162" eb="164">
      <t>カクホ</t>
    </rPh>
    <rPh sb="165" eb="167">
      <t>メザ</t>
    </rPh>
    <rPh sb="192" eb="193">
      <t>トモナ</t>
    </rPh>
    <rPh sb="203" eb="205">
      <t>シンガタ</t>
    </rPh>
    <rPh sb="212" eb="215">
      <t>カンセンショウ</t>
    </rPh>
    <rPh sb="218" eb="220">
      <t>エイキョウ</t>
    </rPh>
    <rPh sb="221" eb="222">
      <t>サラ</t>
    </rPh>
    <rPh sb="234" eb="235">
      <t>トウ</t>
    </rPh>
    <rPh sb="236" eb="237">
      <t>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</si>
</sst>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73.7</c:v>
                </c:pt>
                <c:pt idx="1">
                  <c:v>69.900000000000006</c:v>
                </c:pt>
                <c:pt idx="2">
                  <c:v>68.8</c:v>
                </c:pt>
                <c:pt idx="3">
                  <c:v>72.3</c:v>
                </c:pt>
                <c:pt idx="4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6-4ABE-90D4-C953DD27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6-4ABE-90D4-C953DD27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53.3</c:v>
                </c:pt>
                <c:pt idx="1">
                  <c:v>48.5</c:v>
                </c:pt>
                <c:pt idx="2">
                  <c:v>38.5</c:v>
                </c:pt>
                <c:pt idx="3">
                  <c:v>39.299999999999997</c:v>
                </c:pt>
                <c:pt idx="4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A-4073-8C88-0ABF7F1BB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A-4073-8C88-0ABF7F1BB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94.8</c:v>
                </c:pt>
                <c:pt idx="2">
                  <c:v>98.3</c:v>
                </c:pt>
                <c:pt idx="3">
                  <c:v>90.5</c:v>
                </c:pt>
                <c:pt idx="4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A-4F1F-96A9-7983B55F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A-4F1F-96A9-7983B55F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108.5</c:v>
                </c:pt>
                <c:pt idx="1">
                  <c:v>105.8</c:v>
                </c:pt>
                <c:pt idx="2">
                  <c:v>109.1</c:v>
                </c:pt>
                <c:pt idx="3">
                  <c:v>99.8</c:v>
                </c:pt>
                <c:pt idx="4">
                  <c:v>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B-4B83-AFD5-BC2FC5EA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B-4B83-AFD5-BC2FC5EA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64.400000000000006</c:v>
                </c:pt>
                <c:pt idx="1">
                  <c:v>67.599999999999994</c:v>
                </c:pt>
                <c:pt idx="2">
                  <c:v>71.8</c:v>
                </c:pt>
                <c:pt idx="3">
                  <c:v>25.7</c:v>
                </c:pt>
                <c:pt idx="4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A-4A45-89E9-4AC6A8068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A-4A45-89E9-4AC6A8068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66</c:v>
                </c:pt>
                <c:pt idx="2">
                  <c:v>70.8</c:v>
                </c:pt>
                <c:pt idx="3">
                  <c:v>38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A44-B311-C2885BA9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3-4A44-B311-C2885BA9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33972365</c:v>
                </c:pt>
                <c:pt idx="1">
                  <c:v>33806281</c:v>
                </c:pt>
                <c:pt idx="2">
                  <c:v>34494060</c:v>
                </c:pt>
                <c:pt idx="3">
                  <c:v>94105851</c:v>
                </c:pt>
                <c:pt idx="4">
                  <c:v>84033903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1-44DF-AA24-6EC17D56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1-44DF-AA24-6EC17D56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29</c:v>
                </c:pt>
                <c:pt idx="2">
                  <c:v>29.2</c:v>
                </c:pt>
                <c:pt idx="3">
                  <c:v>30.8</c:v>
                </c:pt>
                <c:pt idx="4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C-4202-8FD6-46230912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C-4202-8FD6-46230912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47.4</c:v>
                </c:pt>
                <c:pt idx="1">
                  <c:v>50.5</c:v>
                </c:pt>
                <c:pt idx="2">
                  <c:v>47.3</c:v>
                </c:pt>
                <c:pt idx="3">
                  <c:v>49.1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3-4308-AAD8-0EF770039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3-4308-AAD8-0EF770039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13844</c:v>
                </c:pt>
                <c:pt idx="1">
                  <c:v>14502</c:v>
                </c:pt>
                <c:pt idx="2">
                  <c:v>14810</c:v>
                </c:pt>
                <c:pt idx="3">
                  <c:v>15868</c:v>
                </c:pt>
                <c:pt idx="4">
                  <c:v>16847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7-45BE-98F6-CCC42A62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7-45BE-98F6-CCC42A62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69093</c:v>
                </c:pt>
                <c:pt idx="1">
                  <c:v>70097</c:v>
                </c:pt>
                <c:pt idx="2">
                  <c:v>75064</c:v>
                </c:pt>
                <c:pt idx="3">
                  <c:v>74781</c:v>
                </c:pt>
                <c:pt idx="4">
                  <c:v>75706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0-488A-A299-236BED47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0-488A-A299-236BED47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70" zoomScaleNormal="70" zoomScaleSheetLayoutView="70" workbookViewId="0">
      <selection activeCell="NM18" sqref="NM18:NN19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80" t="str">
        <f>データ!H6</f>
        <v>福島県いわき市　いわき市医療センター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679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>
        <f>データ!AA6</f>
        <v>15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28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700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4">
        <f>データ!U6</f>
        <v>321535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63451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679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679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2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2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67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185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2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2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108.5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105.8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109.1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99.8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96.1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98.5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94.8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98.3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90.5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82.9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53.3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48.5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38.5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39.299999999999997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42.5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73.7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69.900000000000006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68.8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72.3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72.7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2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100.3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99.8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100.1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99.2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94.4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93.6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94.1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93.7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36.799999999999997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33.9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34.9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32.6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27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80.7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79.5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79.900000000000006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80.2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184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2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186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2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69093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70097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75064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74781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75706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13844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14502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14810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15868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16847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47.4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50.5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47.3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49.1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49.2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28.9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29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29.2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30.8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30.5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2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62913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64765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66228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68751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70630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16993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17680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18393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19207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20687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48.5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49.2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48.7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48.3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47.7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27.5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27.4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27.8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29.2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2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2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2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187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 x14ac:dyDescent="0.2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 x14ac:dyDescent="0.2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 x14ac:dyDescent="0.2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64.400000000000006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67.599999999999994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71.8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25.7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21.9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60.5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66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70.8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38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44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33972365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33806281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34494060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94105851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84033903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51.3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51.2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52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52.5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52.5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64.099999999999994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64.3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67.099999999999994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67.900000000000006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51238617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51669762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53351028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55620962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57155394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 x14ac:dyDescent="0.2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 x14ac:dyDescent="0.2">
      <c r="B85" t="s">
        <v>83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2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2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2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4rO/oIM4Vj2eeQmcGKtEarXItIeso8DL2ymJqrhxP3uvNa2UBMJV0bStE83NaqYZWOo/AkzbyJwvvHxH/NFE6w==" saltValue="tmz21AOzg3aOrD5bWWdRj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 x14ac:dyDescent="0.2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2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 x14ac:dyDescent="0.2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2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106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107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108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109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110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111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112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113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114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115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116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 x14ac:dyDescent="0.2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140</v>
      </c>
      <c r="AT5" s="62" t="s">
        <v>151</v>
      </c>
      <c r="AU5" s="62" t="s">
        <v>152</v>
      </c>
      <c r="AV5" s="62" t="s">
        <v>143</v>
      </c>
      <c r="AW5" s="62" t="s">
        <v>153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154</v>
      </c>
      <c r="BE5" s="62" t="s">
        <v>155</v>
      </c>
      <c r="BF5" s="62" t="s">
        <v>142</v>
      </c>
      <c r="BG5" s="62" t="s">
        <v>156</v>
      </c>
      <c r="BH5" s="62" t="s">
        <v>157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140</v>
      </c>
      <c r="BP5" s="62" t="s">
        <v>141</v>
      </c>
      <c r="BQ5" s="62" t="s">
        <v>142</v>
      </c>
      <c r="BR5" s="62" t="s">
        <v>143</v>
      </c>
      <c r="BS5" s="62" t="s">
        <v>153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140</v>
      </c>
      <c r="CA5" s="62" t="s">
        <v>155</v>
      </c>
      <c r="CB5" s="62" t="s">
        <v>158</v>
      </c>
      <c r="CC5" s="62" t="s">
        <v>156</v>
      </c>
      <c r="CD5" s="62" t="s">
        <v>153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159</v>
      </c>
      <c r="CL5" s="62" t="s">
        <v>155</v>
      </c>
      <c r="CM5" s="62" t="s">
        <v>142</v>
      </c>
      <c r="CN5" s="62" t="s">
        <v>156</v>
      </c>
      <c r="CO5" s="62" t="s">
        <v>157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140</v>
      </c>
      <c r="CW5" s="62" t="s">
        <v>151</v>
      </c>
      <c r="CX5" s="62" t="s">
        <v>142</v>
      </c>
      <c r="CY5" s="62" t="s">
        <v>143</v>
      </c>
      <c r="CZ5" s="62" t="s">
        <v>153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140</v>
      </c>
      <c r="DH5" s="62" t="s">
        <v>155</v>
      </c>
      <c r="DI5" s="62" t="s">
        <v>142</v>
      </c>
      <c r="DJ5" s="62" t="s">
        <v>143</v>
      </c>
      <c r="DK5" s="62" t="s">
        <v>153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160</v>
      </c>
      <c r="DS5" s="62" t="s">
        <v>155</v>
      </c>
      <c r="DT5" s="62" t="s">
        <v>152</v>
      </c>
      <c r="DU5" s="62" t="s">
        <v>143</v>
      </c>
      <c r="DV5" s="62" t="s">
        <v>153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160</v>
      </c>
      <c r="ED5" s="62" t="s">
        <v>151</v>
      </c>
      <c r="EE5" s="62" t="s">
        <v>152</v>
      </c>
      <c r="EF5" s="62" t="s">
        <v>161</v>
      </c>
      <c r="EG5" s="62" t="s">
        <v>153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162</v>
      </c>
      <c r="EN5" s="62" t="s">
        <v>160</v>
      </c>
      <c r="EO5" s="62" t="s">
        <v>151</v>
      </c>
      <c r="EP5" s="62" t="s">
        <v>152</v>
      </c>
      <c r="EQ5" s="62" t="s">
        <v>143</v>
      </c>
      <c r="ER5" s="62" t="s">
        <v>153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</row>
    <row r="6" spans="1:154" s="67" customFormat="1" x14ac:dyDescent="0.2">
      <c r="A6" s="48" t="s">
        <v>163</v>
      </c>
      <c r="B6" s="63">
        <f>B8</f>
        <v>2019</v>
      </c>
      <c r="C6" s="63">
        <f t="shared" ref="C6:M6" si="2">C8</f>
        <v>72044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福島県いわき市　いわき市医療センター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学術・研究機関出身</v>
      </c>
      <c r="P6" s="63" t="str">
        <f>P8</f>
        <v>直営</v>
      </c>
      <c r="Q6" s="64">
        <f t="shared" ref="Q6:AG6" si="3">Q8</f>
        <v>28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 輪</v>
      </c>
      <c r="U6" s="64">
        <f>U8</f>
        <v>321535</v>
      </c>
      <c r="V6" s="64">
        <f>V8</f>
        <v>63451</v>
      </c>
      <c r="W6" s="63" t="str">
        <f>W8</f>
        <v>非該当</v>
      </c>
      <c r="X6" s="63" t="str">
        <f t="shared" si="3"/>
        <v>７：１</v>
      </c>
      <c r="Y6" s="64">
        <f t="shared" si="3"/>
        <v>679</v>
      </c>
      <c r="Z6" s="64" t="str">
        <f t="shared" si="3"/>
        <v>-</v>
      </c>
      <c r="AA6" s="64">
        <f t="shared" si="3"/>
        <v>15</v>
      </c>
      <c r="AB6" s="64" t="str">
        <f t="shared" si="3"/>
        <v>-</v>
      </c>
      <c r="AC6" s="64">
        <f t="shared" si="3"/>
        <v>6</v>
      </c>
      <c r="AD6" s="64">
        <f t="shared" si="3"/>
        <v>700</v>
      </c>
      <c r="AE6" s="64">
        <f t="shared" si="3"/>
        <v>679</v>
      </c>
      <c r="AF6" s="64" t="str">
        <f t="shared" si="3"/>
        <v>-</v>
      </c>
      <c r="AG6" s="64">
        <f t="shared" si="3"/>
        <v>679</v>
      </c>
      <c r="AH6" s="65">
        <f>IF(AH8="-",NA(),AH8)</f>
        <v>108.5</v>
      </c>
      <c r="AI6" s="65">
        <f t="shared" ref="AI6:AQ6" si="4">IF(AI8="-",NA(),AI8)</f>
        <v>105.8</v>
      </c>
      <c r="AJ6" s="65">
        <f t="shared" si="4"/>
        <v>109.1</v>
      </c>
      <c r="AK6" s="65">
        <f t="shared" si="4"/>
        <v>99.8</v>
      </c>
      <c r="AL6" s="65">
        <f t="shared" si="4"/>
        <v>96.1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98.5</v>
      </c>
      <c r="AT6" s="65">
        <f t="shared" ref="AT6:BB6" si="5">IF(AT8="-",NA(),AT8)</f>
        <v>94.8</v>
      </c>
      <c r="AU6" s="65">
        <f t="shared" si="5"/>
        <v>98.3</v>
      </c>
      <c r="AV6" s="65">
        <f t="shared" si="5"/>
        <v>90.5</v>
      </c>
      <c r="AW6" s="65">
        <f t="shared" si="5"/>
        <v>82.9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53.3</v>
      </c>
      <c r="BE6" s="65">
        <f t="shared" ref="BE6:BM6" si="6">IF(BE8="-",NA(),BE8)</f>
        <v>48.5</v>
      </c>
      <c r="BF6" s="65">
        <f t="shared" si="6"/>
        <v>38.5</v>
      </c>
      <c r="BG6" s="65">
        <f t="shared" si="6"/>
        <v>39.299999999999997</v>
      </c>
      <c r="BH6" s="65">
        <f t="shared" si="6"/>
        <v>42.5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73.7</v>
      </c>
      <c r="BP6" s="65">
        <f t="shared" ref="BP6:BX6" si="7">IF(BP8="-",NA(),BP8)</f>
        <v>69.900000000000006</v>
      </c>
      <c r="BQ6" s="65">
        <f t="shared" si="7"/>
        <v>68.8</v>
      </c>
      <c r="BR6" s="65">
        <f t="shared" si="7"/>
        <v>72.3</v>
      </c>
      <c r="BS6" s="65">
        <f t="shared" si="7"/>
        <v>72.7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69093</v>
      </c>
      <c r="CA6" s="66">
        <f t="shared" ref="CA6:CI6" si="8">IF(CA8="-",NA(),CA8)</f>
        <v>70097</v>
      </c>
      <c r="CB6" s="66">
        <f t="shared" si="8"/>
        <v>75064</v>
      </c>
      <c r="CC6" s="66">
        <f t="shared" si="8"/>
        <v>74781</v>
      </c>
      <c r="CD6" s="66">
        <f t="shared" si="8"/>
        <v>75706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13844</v>
      </c>
      <c r="CL6" s="66">
        <f t="shared" ref="CL6:CT6" si="9">IF(CL8="-",NA(),CL8)</f>
        <v>14502</v>
      </c>
      <c r="CM6" s="66">
        <f t="shared" si="9"/>
        <v>14810</v>
      </c>
      <c r="CN6" s="66">
        <f t="shared" si="9"/>
        <v>15868</v>
      </c>
      <c r="CO6" s="66">
        <f t="shared" si="9"/>
        <v>16847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47.4</v>
      </c>
      <c r="CW6" s="65">
        <f t="shared" ref="CW6:DE6" si="10">IF(CW8="-",NA(),CW8)</f>
        <v>50.5</v>
      </c>
      <c r="CX6" s="65">
        <f t="shared" si="10"/>
        <v>47.3</v>
      </c>
      <c r="CY6" s="65">
        <f t="shared" si="10"/>
        <v>49.1</v>
      </c>
      <c r="CZ6" s="65">
        <f t="shared" si="10"/>
        <v>49.2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28.9</v>
      </c>
      <c r="DH6" s="65">
        <f t="shared" ref="DH6:DP6" si="11">IF(DH8="-",NA(),DH8)</f>
        <v>29</v>
      </c>
      <c r="DI6" s="65">
        <f t="shared" si="11"/>
        <v>29.2</v>
      </c>
      <c r="DJ6" s="65">
        <f t="shared" si="11"/>
        <v>30.8</v>
      </c>
      <c r="DK6" s="65">
        <f t="shared" si="11"/>
        <v>30.5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64.400000000000006</v>
      </c>
      <c r="DS6" s="65">
        <f t="shared" ref="DS6:EA6" si="12">IF(DS8="-",NA(),DS8)</f>
        <v>67.599999999999994</v>
      </c>
      <c r="DT6" s="65">
        <f t="shared" si="12"/>
        <v>71.8</v>
      </c>
      <c r="DU6" s="65">
        <f t="shared" si="12"/>
        <v>25.7</v>
      </c>
      <c r="DV6" s="65">
        <f t="shared" si="12"/>
        <v>21.9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60.5</v>
      </c>
      <c r="ED6" s="65">
        <f t="shared" ref="ED6:EL6" si="13">IF(ED8="-",NA(),ED8)</f>
        <v>66</v>
      </c>
      <c r="EE6" s="65">
        <f t="shared" si="13"/>
        <v>70.8</v>
      </c>
      <c r="EF6" s="65">
        <f t="shared" si="13"/>
        <v>38</v>
      </c>
      <c r="EG6" s="65">
        <f t="shared" si="13"/>
        <v>44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33972365</v>
      </c>
      <c r="EO6" s="66">
        <f t="shared" ref="EO6:EW6" si="14">IF(EO8="-",NA(),EO8)</f>
        <v>33806281</v>
      </c>
      <c r="EP6" s="66">
        <f t="shared" si="14"/>
        <v>34494060</v>
      </c>
      <c r="EQ6" s="66">
        <f t="shared" si="14"/>
        <v>94105851</v>
      </c>
      <c r="ER6" s="66">
        <f t="shared" si="14"/>
        <v>84033903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 x14ac:dyDescent="0.2">
      <c r="A7" s="48" t="s">
        <v>164</v>
      </c>
      <c r="B7" s="63">
        <f t="shared" ref="B7:AG7" si="15">B8</f>
        <v>2019</v>
      </c>
      <c r="C7" s="63">
        <f t="shared" si="15"/>
        <v>72044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学術・研究機関出身</v>
      </c>
      <c r="P7" s="63" t="str">
        <f>P8</f>
        <v>直営</v>
      </c>
      <c r="Q7" s="64">
        <f t="shared" si="15"/>
        <v>28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災 地 輪</v>
      </c>
      <c r="U7" s="64">
        <f>U8</f>
        <v>321535</v>
      </c>
      <c r="V7" s="64">
        <f>V8</f>
        <v>63451</v>
      </c>
      <c r="W7" s="63" t="str">
        <f>W8</f>
        <v>非該当</v>
      </c>
      <c r="X7" s="63" t="str">
        <f t="shared" si="15"/>
        <v>７：１</v>
      </c>
      <c r="Y7" s="64">
        <f t="shared" si="15"/>
        <v>679</v>
      </c>
      <c r="Z7" s="64" t="str">
        <f t="shared" si="15"/>
        <v>-</v>
      </c>
      <c r="AA7" s="64">
        <f t="shared" si="15"/>
        <v>15</v>
      </c>
      <c r="AB7" s="64" t="str">
        <f t="shared" si="15"/>
        <v>-</v>
      </c>
      <c r="AC7" s="64">
        <f t="shared" si="15"/>
        <v>6</v>
      </c>
      <c r="AD7" s="64">
        <f t="shared" si="15"/>
        <v>700</v>
      </c>
      <c r="AE7" s="64">
        <f t="shared" si="15"/>
        <v>679</v>
      </c>
      <c r="AF7" s="64" t="str">
        <f t="shared" si="15"/>
        <v>-</v>
      </c>
      <c r="AG7" s="64">
        <f t="shared" si="15"/>
        <v>679</v>
      </c>
      <c r="AH7" s="65">
        <f>AH8</f>
        <v>108.5</v>
      </c>
      <c r="AI7" s="65">
        <f t="shared" ref="AI7:AQ7" si="16">AI8</f>
        <v>105.8</v>
      </c>
      <c r="AJ7" s="65">
        <f t="shared" si="16"/>
        <v>109.1</v>
      </c>
      <c r="AK7" s="65">
        <f t="shared" si="16"/>
        <v>99.8</v>
      </c>
      <c r="AL7" s="65">
        <f t="shared" si="16"/>
        <v>96.1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98.5</v>
      </c>
      <c r="AT7" s="65">
        <f t="shared" ref="AT7:BB7" si="17">AT8</f>
        <v>94.8</v>
      </c>
      <c r="AU7" s="65">
        <f t="shared" si="17"/>
        <v>98.3</v>
      </c>
      <c r="AV7" s="65">
        <f t="shared" si="17"/>
        <v>90.5</v>
      </c>
      <c r="AW7" s="65">
        <f t="shared" si="17"/>
        <v>82.9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53.3</v>
      </c>
      <c r="BE7" s="65">
        <f t="shared" ref="BE7:BM7" si="18">BE8</f>
        <v>48.5</v>
      </c>
      <c r="BF7" s="65">
        <f t="shared" si="18"/>
        <v>38.5</v>
      </c>
      <c r="BG7" s="65">
        <f t="shared" si="18"/>
        <v>39.299999999999997</v>
      </c>
      <c r="BH7" s="65">
        <f t="shared" si="18"/>
        <v>42.5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73.7</v>
      </c>
      <c r="BP7" s="65">
        <f t="shared" ref="BP7:BX7" si="19">BP8</f>
        <v>69.900000000000006</v>
      </c>
      <c r="BQ7" s="65">
        <f t="shared" si="19"/>
        <v>68.8</v>
      </c>
      <c r="BR7" s="65">
        <f t="shared" si="19"/>
        <v>72.3</v>
      </c>
      <c r="BS7" s="65">
        <f t="shared" si="19"/>
        <v>72.7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69093</v>
      </c>
      <c r="CA7" s="66">
        <f t="shared" ref="CA7:CI7" si="20">CA8</f>
        <v>70097</v>
      </c>
      <c r="CB7" s="66">
        <f t="shared" si="20"/>
        <v>75064</v>
      </c>
      <c r="CC7" s="66">
        <f t="shared" si="20"/>
        <v>74781</v>
      </c>
      <c r="CD7" s="66">
        <f t="shared" si="20"/>
        <v>75706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13844</v>
      </c>
      <c r="CL7" s="66">
        <f t="shared" ref="CL7:CT7" si="21">CL8</f>
        <v>14502</v>
      </c>
      <c r="CM7" s="66">
        <f t="shared" si="21"/>
        <v>14810</v>
      </c>
      <c r="CN7" s="66">
        <f t="shared" si="21"/>
        <v>15868</v>
      </c>
      <c r="CO7" s="66">
        <f t="shared" si="21"/>
        <v>16847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47.4</v>
      </c>
      <c r="CW7" s="65">
        <f t="shared" ref="CW7:DE7" si="22">CW8</f>
        <v>50.5</v>
      </c>
      <c r="CX7" s="65">
        <f t="shared" si="22"/>
        <v>47.3</v>
      </c>
      <c r="CY7" s="65">
        <f t="shared" si="22"/>
        <v>49.1</v>
      </c>
      <c r="CZ7" s="65">
        <f t="shared" si="22"/>
        <v>49.2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28.9</v>
      </c>
      <c r="DH7" s="65">
        <f t="shared" ref="DH7:DP7" si="23">DH8</f>
        <v>29</v>
      </c>
      <c r="DI7" s="65">
        <f t="shared" si="23"/>
        <v>29.2</v>
      </c>
      <c r="DJ7" s="65">
        <f t="shared" si="23"/>
        <v>30.8</v>
      </c>
      <c r="DK7" s="65">
        <f t="shared" si="23"/>
        <v>30.5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64.400000000000006</v>
      </c>
      <c r="DS7" s="65">
        <f t="shared" ref="DS7:EA7" si="24">DS8</f>
        <v>67.599999999999994</v>
      </c>
      <c r="DT7" s="65">
        <f t="shared" si="24"/>
        <v>71.8</v>
      </c>
      <c r="DU7" s="65">
        <f t="shared" si="24"/>
        <v>25.7</v>
      </c>
      <c r="DV7" s="65">
        <f t="shared" si="24"/>
        <v>21.9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60.5</v>
      </c>
      <c r="ED7" s="65">
        <f t="shared" ref="ED7:EL7" si="25">ED8</f>
        <v>66</v>
      </c>
      <c r="EE7" s="65">
        <f t="shared" si="25"/>
        <v>70.8</v>
      </c>
      <c r="EF7" s="65">
        <f t="shared" si="25"/>
        <v>38</v>
      </c>
      <c r="EG7" s="65">
        <f t="shared" si="25"/>
        <v>44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33972365</v>
      </c>
      <c r="EO7" s="66">
        <f t="shared" ref="EO7:EW7" si="26">EO8</f>
        <v>33806281</v>
      </c>
      <c r="EP7" s="66">
        <f t="shared" si="26"/>
        <v>34494060</v>
      </c>
      <c r="EQ7" s="66">
        <f t="shared" si="26"/>
        <v>94105851</v>
      </c>
      <c r="ER7" s="66">
        <f t="shared" si="26"/>
        <v>84033903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 x14ac:dyDescent="0.2">
      <c r="A8" s="48"/>
      <c r="B8" s="68">
        <v>2019</v>
      </c>
      <c r="C8" s="68">
        <v>72044</v>
      </c>
      <c r="D8" s="68">
        <v>46</v>
      </c>
      <c r="E8" s="68">
        <v>6</v>
      </c>
      <c r="F8" s="68">
        <v>0</v>
      </c>
      <c r="G8" s="68">
        <v>1</v>
      </c>
      <c r="H8" s="68" t="s">
        <v>165</v>
      </c>
      <c r="I8" s="68" t="s">
        <v>166</v>
      </c>
      <c r="J8" s="68" t="s">
        <v>167</v>
      </c>
      <c r="K8" s="68" t="s">
        <v>168</v>
      </c>
      <c r="L8" s="68" t="s">
        <v>169</v>
      </c>
      <c r="M8" s="68" t="s">
        <v>170</v>
      </c>
      <c r="N8" s="68" t="s">
        <v>171</v>
      </c>
      <c r="O8" s="68" t="s">
        <v>172</v>
      </c>
      <c r="P8" s="68" t="s">
        <v>173</v>
      </c>
      <c r="Q8" s="69">
        <v>28</v>
      </c>
      <c r="R8" s="68" t="s">
        <v>174</v>
      </c>
      <c r="S8" s="68" t="s">
        <v>175</v>
      </c>
      <c r="T8" s="68" t="s">
        <v>176</v>
      </c>
      <c r="U8" s="69">
        <v>321535</v>
      </c>
      <c r="V8" s="69">
        <v>63451</v>
      </c>
      <c r="W8" s="68" t="s">
        <v>177</v>
      </c>
      <c r="X8" s="70" t="s">
        <v>178</v>
      </c>
      <c r="Y8" s="69">
        <v>679</v>
      </c>
      <c r="Z8" s="69" t="s">
        <v>38</v>
      </c>
      <c r="AA8" s="69">
        <v>15</v>
      </c>
      <c r="AB8" s="69" t="s">
        <v>38</v>
      </c>
      <c r="AC8" s="69">
        <v>6</v>
      </c>
      <c r="AD8" s="69">
        <v>700</v>
      </c>
      <c r="AE8" s="69">
        <v>679</v>
      </c>
      <c r="AF8" s="69" t="s">
        <v>38</v>
      </c>
      <c r="AG8" s="69">
        <v>679</v>
      </c>
      <c r="AH8" s="71">
        <v>108.5</v>
      </c>
      <c r="AI8" s="71">
        <v>105.8</v>
      </c>
      <c r="AJ8" s="71">
        <v>109.1</v>
      </c>
      <c r="AK8" s="71">
        <v>99.8</v>
      </c>
      <c r="AL8" s="71">
        <v>96.1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98.5</v>
      </c>
      <c r="AT8" s="71">
        <v>94.8</v>
      </c>
      <c r="AU8" s="71">
        <v>98.3</v>
      </c>
      <c r="AV8" s="71">
        <v>90.5</v>
      </c>
      <c r="AW8" s="71">
        <v>82.9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53.3</v>
      </c>
      <c r="BE8" s="72">
        <v>48.5</v>
      </c>
      <c r="BF8" s="72">
        <v>38.5</v>
      </c>
      <c r="BG8" s="72">
        <v>39.299999999999997</v>
      </c>
      <c r="BH8" s="72">
        <v>42.5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73.7</v>
      </c>
      <c r="BP8" s="71">
        <v>69.900000000000006</v>
      </c>
      <c r="BQ8" s="71">
        <v>68.8</v>
      </c>
      <c r="BR8" s="71">
        <v>72.3</v>
      </c>
      <c r="BS8" s="71">
        <v>72.7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69093</v>
      </c>
      <c r="CA8" s="72">
        <v>70097</v>
      </c>
      <c r="CB8" s="72">
        <v>75064</v>
      </c>
      <c r="CC8" s="72">
        <v>74781</v>
      </c>
      <c r="CD8" s="72">
        <v>75706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13844</v>
      </c>
      <c r="CL8" s="72">
        <v>14502</v>
      </c>
      <c r="CM8" s="72">
        <v>14810</v>
      </c>
      <c r="CN8" s="72">
        <v>15868</v>
      </c>
      <c r="CO8" s="72">
        <v>16847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47.4</v>
      </c>
      <c r="CW8" s="72">
        <v>50.5</v>
      </c>
      <c r="CX8" s="72">
        <v>47.3</v>
      </c>
      <c r="CY8" s="72">
        <v>49.1</v>
      </c>
      <c r="CZ8" s="72">
        <v>49.2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28.9</v>
      </c>
      <c r="DH8" s="72">
        <v>29</v>
      </c>
      <c r="DI8" s="72">
        <v>29.2</v>
      </c>
      <c r="DJ8" s="72">
        <v>30.8</v>
      </c>
      <c r="DK8" s="72">
        <v>30.5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64.400000000000006</v>
      </c>
      <c r="DS8" s="71">
        <v>67.599999999999994</v>
      </c>
      <c r="DT8" s="71">
        <v>71.8</v>
      </c>
      <c r="DU8" s="71">
        <v>25.7</v>
      </c>
      <c r="DV8" s="71">
        <v>21.9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60.5</v>
      </c>
      <c r="ED8" s="71">
        <v>66</v>
      </c>
      <c r="EE8" s="71">
        <v>70.8</v>
      </c>
      <c r="EF8" s="71">
        <v>38</v>
      </c>
      <c r="EG8" s="71">
        <v>44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33972365</v>
      </c>
      <c r="EO8" s="72">
        <v>33806281</v>
      </c>
      <c r="EP8" s="72">
        <v>34494060</v>
      </c>
      <c r="EQ8" s="72">
        <v>94105851</v>
      </c>
      <c r="ER8" s="72">
        <v>84033903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 x14ac:dyDescent="0.2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2">
      <c r="A10" s="77"/>
      <c r="B10" s="77" t="s">
        <v>179</v>
      </c>
      <c r="C10" s="77" t="s">
        <v>180</v>
      </c>
      <c r="D10" s="77" t="s">
        <v>181</v>
      </c>
      <c r="E10" s="77" t="s">
        <v>182</v>
      </c>
      <c r="F10" s="77" t="s">
        <v>183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2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2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2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2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2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2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2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2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2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2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新妻　一昭</cp:lastModifiedBy>
  <cp:lastPrinted>2021-01-15T08:43:59Z</cp:lastPrinted>
  <dcterms:created xsi:type="dcterms:W3CDTF">2020-12-15T03:51:22Z</dcterms:created>
  <dcterms:modified xsi:type="dcterms:W3CDTF">2021-01-15T08:44:50Z</dcterms:modified>
  <cp:category/>
</cp:coreProperties>
</file>