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hcentersv\共有\06建設部\8上下水道課\13下水道経理係\下水道\経営指標・経営比較分析表\R02年度(R元決算)\"/>
    </mc:Choice>
  </mc:AlternateContent>
  <workbookProtection workbookAlgorithmName="SHA-512" workbookHashValue="X4cvtHZffVEoqeCqRgbPMFGrzNzmjGDnzUxAjCxi/FD2lNJivcQPuTvNfMq6+HT58y3wKF5mr9CbE1NIjTDaKw==" workbookSaltValue="rzaRHSIFdvyr39jiWCr/M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<sst xmlns="http://schemas.openxmlformats.org/spreadsheetml/2006/main" count="236" uniqueCount="116">
  <si>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</si>
  <si>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</si>
  <si>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</si>
  <si>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</si>
  <si>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</si>
  <si>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</si>
  <si>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</si>
  <si>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</si>
  <si>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</si>
  <si>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</si>
  <si>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</si>
  <si>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</si>
  <si>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</si>
  <si>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</si>
  <si>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</si>
  <si>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</si>
  <si>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</si>
  <si>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</si>
  <si>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</si>
  <si>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</si>
  <si>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</si>
  <si>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</si>
  <si>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</si>
  <si>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</si>
  <si>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</si>
  <si>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</si>
  <si>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</si>
  <si>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</si>
  <si>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</si>
  <si>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</si>
  <si>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</si>
  <si>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</si>
  <si>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</si>
  <si>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</si>
  <si>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</si>
  <si>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</si>
  <si>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</si>
  <si>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</si>
  <si>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</si>
  <si>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</si>
  <si>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</si>
  <si>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</si>
  <si>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</si>
  <si>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</si>
  <si>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</si>
  <si>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</si>
  <si>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</si>
  <si>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</si>
  <si>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</si>
  <si>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</si>
  <si>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</si>
  <si>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</si>
  <si>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</si>
  <si>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</si>
  <si>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</si>
  <si>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</si>
  <si>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</si>
  <si>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</si>
  <si>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</si>
  <si>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</si>
  <si>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</si>
  <si>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</si>
  <si>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</si>
  <si>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</si>
  <si>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</si>
  <si>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</si>
  <si>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</si>
  <si>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</si>
  <si>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</si>
  <si>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</si>
  <si>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</si>
  <si>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</si>
  <si>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</si>
  <si>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</si>
  <si>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</si>
  <si>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</si>
  <si>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</si>
  <si>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</si>
  <si>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</si>
  <si>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</si>
  <si>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</si>
  <si>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</si>
  <si>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</si>
  <si>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</si>
  <si>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</si>
  <si>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</si>
  <si>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</si>
  <si>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</si>
  <si>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</si>
  <si>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</si>
  <si>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</si>
  <si>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</si>
  <si>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</si>
  <si>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</si>
  <si>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</si>
  <si>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</si>
  <si>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二本松市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</si>
  <si>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</si>
  <si>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</si>
  <si>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</si>
  <si>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</si>
  <si>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</si>
  <si>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</si>
  <si>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</si>
  <si>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</si>
  <si>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</si>
  <si>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</si>
  <si>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</si>
  <si>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</si>
  <si>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</si>
  <si>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</si>
  <si>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</si>
  <si>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</si>
  <si>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区域内の管渠の整備はほぼ完了に近い状況となっています。今後は「経営戦略」を策定し、計画的かつ合理的な経営を行うことにより、経営基盤の強化と財政マネジメントの向上を図ります。</t>
    <phoneticPr fontId="4"/>
  </si>
  <si>
    <t>　平成10年度供用開始のため耐用年数を経過した管渠はない。
　今後の老朽化に備えるため、ストックマネジメントに取組み維持管理経費の節減や経費の平準化に努めます。</t>
    <phoneticPr fontId="4"/>
  </si>
  <si>
    <t>　収益的支出に対して不足する分は一般会計からの補助金で補填しているため、経常収支比率は100％であり欠損金はありません。
  企業債残高対事業規模比率は類似団体の平均値に比べると高い比率となっていますが、処理区域内の管渠の整備はほぼ終了に近い状態のため、比率は年々下がっています。
　水洗化率は少しずつ伸びておりますが、経費回収率の改善までは至っていません。
　平成10年に供用開始し、管渠の整備を進めながら接続率の増加についても推進してまいりましたが、水洗化率は類似団体の平均値に比べるとまだ低い状態です。
　今後も接続推進を図り、使用料の見直し、効率的な汚水処理の実施と維持管理経費の節減に努めてまいります。</t>
    <rPh sb="7" eb="8">
      <t>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</si>
</sst>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
                  <c:v>0</c:v>
                </c:pt>
                <c:pt idx="1">
                  <c:v>1.39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B39-4B0C-9328-E9CBDC20A19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0.15</c:v>
                </c:pt>
              </c:numCache>
            </c:numRef>
          </c:val>
          <c:smooth val="0"/>
          <c:extLst>
            <c:ext xmlns:c16="http://schemas.microsoft.com/office/drawing/2014/chart" uri="{C3380CC4-5D6E-409C-BE32-E72D297353CC}">
              <c16:uniqueId val="{00000001-3B39-4B0C-9328-E9CBDC20A19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19-4BAB-AC65-1640FB4FEC2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50.94</c:v>
                </c:pt>
              </c:numCache>
            </c:numRef>
          </c:val>
          <c:smooth val="0"/>
          <c:extLst>
            <c:ext xmlns:c16="http://schemas.microsoft.com/office/drawing/2014/chart" uri="{C3380CC4-5D6E-409C-BE32-E72D297353CC}">
              <c16:uniqueId val="{00000001-1E19-4BAB-AC65-1640FB4FEC2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64.31</c:v>
                </c:pt>
                <c:pt idx="1">
                  <c:v>65.14</c:v>
                </c:pt>
                <c:pt idx="2">
                  <c:v>65.63</c:v>
                </c:pt>
                <c:pt idx="3">
                  <c:v>67.75</c:v>
                </c:pt>
                <c:pt idx="4">
                  <c:v>68.98</c:v>
                </c:pt>
              </c:numCache>
            </c:numRef>
          </c:val>
          <c:extLst>
            <c:ext xmlns:c16="http://schemas.microsoft.com/office/drawing/2014/chart" uri="{C3380CC4-5D6E-409C-BE32-E72D297353CC}">
              <c16:uniqueId val="{00000000-35F0-4FB1-847E-AD648770F27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82.55</c:v>
                </c:pt>
              </c:numCache>
            </c:numRef>
          </c:val>
          <c:smooth val="0"/>
          <c:extLst>
            <c:ext xmlns:c16="http://schemas.microsoft.com/office/drawing/2014/chart" uri="{C3380CC4-5D6E-409C-BE32-E72D297353CC}">
              <c16:uniqueId val="{00000001-35F0-4FB1-847E-AD648770F27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E40-4DD4-9C9A-1BED65130B9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109.12</c:v>
                </c:pt>
                <c:pt idx="1">
                  <c:v>106.85</c:v>
                </c:pt>
                <c:pt idx="2">
                  <c:v>108.11</c:v>
                </c:pt>
                <c:pt idx="3">
                  <c:v>104.14</c:v>
                </c:pt>
                <c:pt idx="4">
                  <c:v>106.57</c:v>
                </c:pt>
              </c:numCache>
            </c:numRef>
          </c:val>
          <c:smooth val="0"/>
          <c:extLst>
            <c:ext xmlns:c16="http://schemas.microsoft.com/office/drawing/2014/chart" uri="{C3380CC4-5D6E-409C-BE32-E72D297353CC}">
              <c16:uniqueId val="{00000001-DE40-4DD4-9C9A-1BED65130B9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23.88</c:v>
                </c:pt>
                <c:pt idx="1">
                  <c:v>25.54</c:v>
                </c:pt>
                <c:pt idx="2">
                  <c:v>27.13</c:v>
                </c:pt>
                <c:pt idx="3">
                  <c:v>28.93</c:v>
                </c:pt>
                <c:pt idx="4">
                  <c:v>30.63</c:v>
                </c:pt>
              </c:numCache>
            </c:numRef>
          </c:val>
          <c:extLst>
            <c:ext xmlns:c16="http://schemas.microsoft.com/office/drawing/2014/chart" uri="{C3380CC4-5D6E-409C-BE32-E72D297353CC}">
              <c16:uniqueId val="{00000000-D314-4798-9A05-0E485710580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23.95</c:v>
                </c:pt>
                <c:pt idx="1">
                  <c:v>21.09</c:v>
                </c:pt>
                <c:pt idx="2">
                  <c:v>21.16</c:v>
                </c:pt>
                <c:pt idx="3">
                  <c:v>15.95</c:v>
                </c:pt>
                <c:pt idx="4">
                  <c:v>15.85</c:v>
                </c:pt>
              </c:numCache>
            </c:numRef>
          </c:val>
          <c:smooth val="0"/>
          <c:extLst>
            <c:ext xmlns:c16="http://schemas.microsoft.com/office/drawing/2014/chart" uri="{C3380CC4-5D6E-409C-BE32-E72D297353CC}">
              <c16:uniqueId val="{00000001-D314-4798-9A05-0E485710580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F0-46B8-9D85-BC314C56D48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7F0-46B8-9D85-BC314C56D48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FC-496B-8C80-1C5E54C0E00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116.49</c:v>
                </c:pt>
                <c:pt idx="1">
                  <c:v>92.92</c:v>
                </c:pt>
                <c:pt idx="2">
                  <c:v>86.54</c:v>
                </c:pt>
                <c:pt idx="3">
                  <c:v>73.180000000000007</c:v>
                </c:pt>
                <c:pt idx="4">
                  <c:v>53.44</c:v>
                </c:pt>
              </c:numCache>
            </c:numRef>
          </c:val>
          <c:smooth val="0"/>
          <c:extLst>
            <c:ext xmlns:c16="http://schemas.microsoft.com/office/drawing/2014/chart" uri="{C3380CC4-5D6E-409C-BE32-E72D297353CC}">
              <c16:uniqueId val="{00000001-9FFC-496B-8C80-1C5E54C0E00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305.32</c:v>
                </c:pt>
                <c:pt idx="1">
                  <c:v>265.67</c:v>
                </c:pt>
                <c:pt idx="2">
                  <c:v>222.59</c:v>
                </c:pt>
                <c:pt idx="3">
                  <c:v>178.86</c:v>
                </c:pt>
                <c:pt idx="4">
                  <c:v>155.44999999999999</c:v>
                </c:pt>
              </c:numCache>
            </c:numRef>
          </c:val>
          <c:extLst>
            <c:ext xmlns:c16="http://schemas.microsoft.com/office/drawing/2014/chart" uri="{C3380CC4-5D6E-409C-BE32-E72D297353CC}">
              <c16:uniqueId val="{00000000-BBD4-4454-970A-202BCEBF8BE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44.37</c:v>
                </c:pt>
                <c:pt idx="1">
                  <c:v>50.66</c:v>
                </c:pt>
                <c:pt idx="2">
                  <c:v>62.25</c:v>
                </c:pt>
                <c:pt idx="3">
                  <c:v>52.32</c:v>
                </c:pt>
                <c:pt idx="4">
                  <c:v>47.03</c:v>
                </c:pt>
              </c:numCache>
            </c:numRef>
          </c:val>
          <c:smooth val="0"/>
          <c:extLst>
            <c:ext xmlns:c16="http://schemas.microsoft.com/office/drawing/2014/chart" uri="{C3380CC4-5D6E-409C-BE32-E72D297353CC}">
              <c16:uniqueId val="{00000001-BBD4-4454-970A-202BCEBF8BE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2787.7</c:v>
                </c:pt>
                <c:pt idx="1">
                  <c:v>2646.4</c:v>
                </c:pt>
                <c:pt idx="2">
                  <c:v>2390.42</c:v>
                </c:pt>
                <c:pt idx="3">
                  <c:v>2239.41</c:v>
                </c:pt>
                <c:pt idx="4">
                  <c:v>2061.94</c:v>
                </c:pt>
              </c:numCache>
            </c:numRef>
          </c:val>
          <c:extLst>
            <c:ext xmlns:c16="http://schemas.microsoft.com/office/drawing/2014/chart" uri="{C3380CC4-5D6E-409C-BE32-E72D297353CC}">
              <c16:uniqueId val="{00000000-197A-4172-B5C2-C32665F932B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1001.3</c:v>
                </c:pt>
              </c:numCache>
            </c:numRef>
          </c:val>
          <c:smooth val="0"/>
          <c:extLst>
            <c:ext xmlns:c16="http://schemas.microsoft.com/office/drawing/2014/chart" uri="{C3380CC4-5D6E-409C-BE32-E72D297353CC}">
              <c16:uniqueId val="{00000001-197A-4172-B5C2-C32665F932B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65.14</c:v>
                </c:pt>
                <c:pt idx="1">
                  <c:v>58.96</c:v>
                </c:pt>
                <c:pt idx="2">
                  <c:v>59.57</c:v>
                </c:pt>
                <c:pt idx="3">
                  <c:v>60.63</c:v>
                </c:pt>
                <c:pt idx="4">
                  <c:v>63.88</c:v>
                </c:pt>
              </c:numCache>
            </c:numRef>
          </c:val>
          <c:extLst>
            <c:ext xmlns:c16="http://schemas.microsoft.com/office/drawing/2014/chart" uri="{C3380CC4-5D6E-409C-BE32-E72D297353CC}">
              <c16:uniqueId val="{00000000-0BF5-4E3B-9362-8528B8ADFC3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81.88</c:v>
                </c:pt>
              </c:numCache>
            </c:numRef>
          </c:val>
          <c:smooth val="0"/>
          <c:extLst>
            <c:ext xmlns:c16="http://schemas.microsoft.com/office/drawing/2014/chart" uri="{C3380CC4-5D6E-409C-BE32-E72D297353CC}">
              <c16:uniqueId val="{00000001-0BF5-4E3B-9362-8528B8ADFC3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218.47</c:v>
                </c:pt>
                <c:pt idx="1">
                  <c:v>241.44</c:v>
                </c:pt>
                <c:pt idx="2">
                  <c:v>238.31</c:v>
                </c:pt>
                <c:pt idx="3">
                  <c:v>233.27</c:v>
                </c:pt>
                <c:pt idx="4">
                  <c:v>221.37</c:v>
                </c:pt>
              </c:numCache>
            </c:numRef>
          </c:val>
          <c:extLst>
            <c:ext xmlns:c16="http://schemas.microsoft.com/office/drawing/2014/chart" uri="{C3380CC4-5D6E-409C-BE32-E72D297353CC}">
              <c16:uniqueId val="{00000000-4332-4D36-821E-C193A00C742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187.55</c:v>
                </c:pt>
              </c:numCache>
            </c:numRef>
          </c:val>
          <c:smooth val="0"/>
          <c:extLst>
            <c:ext xmlns:c16="http://schemas.microsoft.com/office/drawing/2014/chart" uri="{C3380CC4-5D6E-409C-BE32-E72D297353CC}">
              <c16:uniqueId val="{00000001-4332-4D36-821E-C193A00C742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二本松市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54252</v>
      </c>
      <c r="AM8" s="69"/>
      <c r="AN8" s="69"/>
      <c r="AO8" s="69"/>
      <c r="AP8" s="69"/>
      <c r="AQ8" s="69"/>
      <c r="AR8" s="69"/>
      <c r="AS8" s="69"/>
      <c r="AT8" s="68">
        <f>データ!T6</f>
        <v>344.42</v>
      </c>
      <c r="AU8" s="68"/>
      <c r="AV8" s="68"/>
      <c r="AW8" s="68"/>
      <c r="AX8" s="68"/>
      <c r="AY8" s="68"/>
      <c r="AZ8" s="68"/>
      <c r="BA8" s="68"/>
      <c r="BB8" s="68">
        <f>データ!U6</f>
        <v>157.52000000000001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63.12</v>
      </c>
      <c r="J10" s="68"/>
      <c r="K10" s="68"/>
      <c r="L10" s="68"/>
      <c r="M10" s="68"/>
      <c r="N10" s="68"/>
      <c r="O10" s="68"/>
      <c r="P10" s="68">
        <f>データ!P6</f>
        <v>24.91</v>
      </c>
      <c r="Q10" s="68"/>
      <c r="R10" s="68"/>
      <c r="S10" s="68"/>
      <c r="T10" s="68"/>
      <c r="U10" s="68"/>
      <c r="V10" s="68"/>
      <c r="W10" s="68">
        <f>データ!Q6</f>
        <v>99.19</v>
      </c>
      <c r="X10" s="68"/>
      <c r="Y10" s="68"/>
      <c r="Z10" s="68"/>
      <c r="AA10" s="68"/>
      <c r="AB10" s="68"/>
      <c r="AC10" s="68"/>
      <c r="AD10" s="69">
        <f>データ!R6</f>
        <v>2200</v>
      </c>
      <c r="AE10" s="69"/>
      <c r="AF10" s="69"/>
      <c r="AG10" s="69"/>
      <c r="AH10" s="69"/>
      <c r="AI10" s="69"/>
      <c r="AJ10" s="69"/>
      <c r="AK10" s="2"/>
      <c r="AL10" s="69">
        <f>データ!V6</f>
        <v>13477</v>
      </c>
      <c r="AM10" s="69"/>
      <c r="AN10" s="69"/>
      <c r="AO10" s="69"/>
      <c r="AP10" s="69"/>
      <c r="AQ10" s="69"/>
      <c r="AR10" s="69"/>
      <c r="AS10" s="69"/>
      <c r="AT10" s="68">
        <f>データ!W6</f>
        <v>4.46</v>
      </c>
      <c r="AU10" s="68"/>
      <c r="AV10" s="68"/>
      <c r="AW10" s="68"/>
      <c r="AX10" s="68"/>
      <c r="AY10" s="68"/>
      <c r="AZ10" s="68"/>
      <c r="BA10" s="68"/>
      <c r="BB10" s="68">
        <f>データ!X6</f>
        <v>3021.75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AA+r8rHAalqfqO1Z2/FWs6o5TP2U02KNHdWlg7IQuDzV+5Bn0cdWwf2FEJlHveaiXhgd/dvVSau2csssN4Unuw==" saltValue="v/HvuEfUsRd70nxUm43qa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72109</v>
      </c>
      <c r="D6" s="33">
        <f t="shared" si="3"/>
        <v>46</v>
      </c>
      <c r="E6" s="33">
        <f t="shared" si="3"/>
        <v>17</v>
      </c>
      <c r="F6" s="33">
        <f t="shared" si="3"/>
        <v>1</v>
      </c>
      <c r="G6" s="33">
        <f t="shared" si="3"/>
        <v>0</v>
      </c>
      <c r="H6" s="33" t="str">
        <f t="shared" si="3"/>
        <v>福島県　二本松市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63.12</v>
      </c>
      <c r="P6" s="34">
        <f t="shared" si="3"/>
        <v>24.91</v>
      </c>
      <c r="Q6" s="34">
        <f t="shared" si="3"/>
        <v>99.19</v>
      </c>
      <c r="R6" s="34">
        <f t="shared" si="3"/>
        <v>2200</v>
      </c>
      <c r="S6" s="34">
        <f t="shared" si="3"/>
        <v>54252</v>
      </c>
      <c r="T6" s="34">
        <f t="shared" si="3"/>
        <v>344.42</v>
      </c>
      <c r="U6" s="34">
        <f t="shared" si="3"/>
        <v>157.52000000000001</v>
      </c>
      <c r="V6" s="34">
        <f t="shared" si="3"/>
        <v>13477</v>
      </c>
      <c r="W6" s="34">
        <f t="shared" si="3"/>
        <v>4.46</v>
      </c>
      <c r="X6" s="34">
        <f t="shared" si="3"/>
        <v>3021.75</v>
      </c>
      <c r="Y6" s="35">
        <f>IF(Y7="",NA(),Y7)</f>
        <v>100</v>
      </c>
      <c r="Z6" s="35">
        <f t="shared" ref="Z6:AH6" si="4">IF(Z7="",NA(),Z7)</f>
        <v>100</v>
      </c>
      <c r="AA6" s="35">
        <f t="shared" si="4"/>
        <v>100</v>
      </c>
      <c r="AB6" s="35">
        <f t="shared" si="4"/>
        <v>100</v>
      </c>
      <c r="AC6" s="35">
        <f t="shared" si="4"/>
        <v>100</v>
      </c>
      <c r="AD6" s="35">
        <f t="shared" si="4"/>
        <v>109.12</v>
      </c>
      <c r="AE6" s="35">
        <f t="shared" si="4"/>
        <v>106.85</v>
      </c>
      <c r="AF6" s="35">
        <f t="shared" si="4"/>
        <v>108.11</v>
      </c>
      <c r="AG6" s="35">
        <f t="shared" si="4"/>
        <v>104.14</v>
      </c>
      <c r="AH6" s="35">
        <f t="shared" si="4"/>
        <v>106.57</v>
      </c>
      <c r="AI6" s="34" t="str">
        <f>IF(AI7="","",IF(AI7="-","【-】","【"&amp;SUBSTITUTE(TEXT(AI7,"#,##0.00"),"-","△")&amp;"】"))</f>
        <v>【108.07】</v>
      </c>
      <c r="AJ6" s="34">
        <f>IF(AJ7="",NA(),AJ7)</f>
        <v>0</v>
      </c>
      <c r="AK6" s="34">
        <f t="shared" ref="AK6:AS6" si="5">IF(AK7="",NA(),AK7)</f>
        <v>0</v>
      </c>
      <c r="AL6" s="34">
        <f t="shared" si="5"/>
        <v>0</v>
      </c>
      <c r="AM6" s="34">
        <f t="shared" si="5"/>
        <v>0</v>
      </c>
      <c r="AN6" s="34">
        <f t="shared" si="5"/>
        <v>0</v>
      </c>
      <c r="AO6" s="35">
        <f t="shared" si="5"/>
        <v>116.49</v>
      </c>
      <c r="AP6" s="35">
        <f t="shared" si="5"/>
        <v>92.92</v>
      </c>
      <c r="AQ6" s="35">
        <f t="shared" si="5"/>
        <v>86.54</v>
      </c>
      <c r="AR6" s="35">
        <f t="shared" si="5"/>
        <v>73.180000000000007</v>
      </c>
      <c r="AS6" s="35">
        <f t="shared" si="5"/>
        <v>53.44</v>
      </c>
      <c r="AT6" s="34" t="str">
        <f>IF(AT7="","",IF(AT7="-","【-】","【"&amp;SUBSTITUTE(TEXT(AT7,"#,##0.00"),"-","△")&amp;"】"))</f>
        <v>【3.09】</v>
      </c>
      <c r="AU6" s="35">
        <f>IF(AU7="",NA(),AU7)</f>
        <v>305.32</v>
      </c>
      <c r="AV6" s="35">
        <f t="shared" ref="AV6:BD6" si="6">IF(AV7="",NA(),AV7)</f>
        <v>265.67</v>
      </c>
      <c r="AW6" s="35">
        <f t="shared" si="6"/>
        <v>222.59</v>
      </c>
      <c r="AX6" s="35">
        <f t="shared" si="6"/>
        <v>178.86</v>
      </c>
      <c r="AY6" s="35">
        <f t="shared" si="6"/>
        <v>155.44999999999999</v>
      </c>
      <c r="AZ6" s="35">
        <f t="shared" si="6"/>
        <v>44.37</v>
      </c>
      <c r="BA6" s="35">
        <f t="shared" si="6"/>
        <v>50.66</v>
      </c>
      <c r="BB6" s="35">
        <f t="shared" si="6"/>
        <v>62.25</v>
      </c>
      <c r="BC6" s="35">
        <f t="shared" si="6"/>
        <v>52.32</v>
      </c>
      <c r="BD6" s="35">
        <f t="shared" si="6"/>
        <v>47.03</v>
      </c>
      <c r="BE6" s="34" t="str">
        <f>IF(BE7="","",IF(BE7="-","【-】","【"&amp;SUBSTITUTE(TEXT(BE7,"#,##0.00"),"-","△")&amp;"】"))</f>
        <v>【69.54】</v>
      </c>
      <c r="BF6" s="35">
        <f>IF(BF7="",NA(),BF7)</f>
        <v>2787.7</v>
      </c>
      <c r="BG6" s="35">
        <f t="shared" ref="BG6:BO6" si="7">IF(BG7="",NA(),BG7)</f>
        <v>2646.4</v>
      </c>
      <c r="BH6" s="35">
        <f t="shared" si="7"/>
        <v>2390.42</v>
      </c>
      <c r="BI6" s="35">
        <f t="shared" si="7"/>
        <v>2239.41</v>
      </c>
      <c r="BJ6" s="35">
        <f t="shared" si="7"/>
        <v>2061.94</v>
      </c>
      <c r="BK6" s="35">
        <f t="shared" si="7"/>
        <v>1118.56</v>
      </c>
      <c r="BL6" s="35">
        <f t="shared" si="7"/>
        <v>1111.31</v>
      </c>
      <c r="BM6" s="35">
        <f t="shared" si="7"/>
        <v>966.33</v>
      </c>
      <c r="BN6" s="35">
        <f t="shared" si="7"/>
        <v>958.81</v>
      </c>
      <c r="BO6" s="35">
        <f t="shared" si="7"/>
        <v>1001.3</v>
      </c>
      <c r="BP6" s="34" t="str">
        <f>IF(BP7="","",IF(BP7="-","【-】","【"&amp;SUBSTITUTE(TEXT(BP7,"#,##0.00"),"-","△")&amp;"】"))</f>
        <v>【682.51】</v>
      </c>
      <c r="BQ6" s="35">
        <f>IF(BQ7="",NA(),BQ7)</f>
        <v>65.14</v>
      </c>
      <c r="BR6" s="35">
        <f t="shared" ref="BR6:BZ6" si="8">IF(BR7="",NA(),BR7)</f>
        <v>58.96</v>
      </c>
      <c r="BS6" s="35">
        <f t="shared" si="8"/>
        <v>59.57</v>
      </c>
      <c r="BT6" s="35">
        <f t="shared" si="8"/>
        <v>60.63</v>
      </c>
      <c r="BU6" s="35">
        <f t="shared" si="8"/>
        <v>63.88</v>
      </c>
      <c r="BV6" s="35">
        <f t="shared" si="8"/>
        <v>72.33</v>
      </c>
      <c r="BW6" s="35">
        <f t="shared" si="8"/>
        <v>75.540000000000006</v>
      </c>
      <c r="BX6" s="35">
        <f t="shared" si="8"/>
        <v>81.739999999999995</v>
      </c>
      <c r="BY6" s="35">
        <f t="shared" si="8"/>
        <v>82.88</v>
      </c>
      <c r="BZ6" s="35">
        <f t="shared" si="8"/>
        <v>81.88</v>
      </c>
      <c r="CA6" s="34" t="str">
        <f>IF(CA7="","",IF(CA7="-","【-】","【"&amp;SUBSTITUTE(TEXT(CA7,"#,##0.00"),"-","△")&amp;"】"))</f>
        <v>【100.34】</v>
      </c>
      <c r="CB6" s="35">
        <f>IF(CB7="",NA(),CB7)</f>
        <v>218.47</v>
      </c>
      <c r="CC6" s="35">
        <f t="shared" ref="CC6:CK6" si="9">IF(CC7="",NA(),CC7)</f>
        <v>241.44</v>
      </c>
      <c r="CD6" s="35">
        <f t="shared" si="9"/>
        <v>238.31</v>
      </c>
      <c r="CE6" s="35">
        <f t="shared" si="9"/>
        <v>233.27</v>
      </c>
      <c r="CF6" s="35">
        <f t="shared" si="9"/>
        <v>221.37</v>
      </c>
      <c r="CG6" s="35">
        <f t="shared" si="9"/>
        <v>215.28</v>
      </c>
      <c r="CH6" s="35">
        <f t="shared" si="9"/>
        <v>207.96</v>
      </c>
      <c r="CI6" s="35">
        <f t="shared" si="9"/>
        <v>194.31</v>
      </c>
      <c r="CJ6" s="35">
        <f t="shared" si="9"/>
        <v>190.99</v>
      </c>
      <c r="CK6" s="35">
        <f t="shared" si="9"/>
        <v>187.55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54.67</v>
      </c>
      <c r="CS6" s="35">
        <f t="shared" si="10"/>
        <v>53.51</v>
      </c>
      <c r="CT6" s="35">
        <f t="shared" si="10"/>
        <v>53.5</v>
      </c>
      <c r="CU6" s="35">
        <f t="shared" si="10"/>
        <v>52.58</v>
      </c>
      <c r="CV6" s="35">
        <f t="shared" si="10"/>
        <v>50.94</v>
      </c>
      <c r="CW6" s="34" t="str">
        <f>IF(CW7="","",IF(CW7="-","【-】","【"&amp;SUBSTITUTE(TEXT(CW7,"#,##0.00"),"-","△")&amp;"】"))</f>
        <v>【59.64】</v>
      </c>
      <c r="CX6" s="35">
        <f>IF(CX7="",NA(),CX7)</f>
        <v>64.31</v>
      </c>
      <c r="CY6" s="35">
        <f t="shared" ref="CY6:DG6" si="11">IF(CY7="",NA(),CY7)</f>
        <v>65.14</v>
      </c>
      <c r="CZ6" s="35">
        <f t="shared" si="11"/>
        <v>65.63</v>
      </c>
      <c r="DA6" s="35">
        <f t="shared" si="11"/>
        <v>67.75</v>
      </c>
      <c r="DB6" s="35">
        <f t="shared" si="11"/>
        <v>68.98</v>
      </c>
      <c r="DC6" s="35">
        <f t="shared" si="11"/>
        <v>83.8</v>
      </c>
      <c r="DD6" s="35">
        <f t="shared" si="11"/>
        <v>83.91</v>
      </c>
      <c r="DE6" s="35">
        <f t="shared" si="11"/>
        <v>83.51</v>
      </c>
      <c r="DF6" s="35">
        <f t="shared" si="11"/>
        <v>83.02</v>
      </c>
      <c r="DG6" s="35">
        <f t="shared" si="11"/>
        <v>82.55</v>
      </c>
      <c r="DH6" s="34" t="str">
        <f>IF(DH7="","",IF(DH7="-","【-】","【"&amp;SUBSTITUTE(TEXT(DH7,"#,##0.00"),"-","△")&amp;"】"))</f>
        <v>【95.35】</v>
      </c>
      <c r="DI6" s="35">
        <f>IF(DI7="",NA(),DI7)</f>
        <v>23.88</v>
      </c>
      <c r="DJ6" s="35">
        <f t="shared" ref="DJ6:DR6" si="12">IF(DJ7="",NA(),DJ7)</f>
        <v>25.54</v>
      </c>
      <c r="DK6" s="35">
        <f t="shared" si="12"/>
        <v>27.13</v>
      </c>
      <c r="DL6" s="35">
        <f t="shared" si="12"/>
        <v>28.93</v>
      </c>
      <c r="DM6" s="35">
        <f t="shared" si="12"/>
        <v>30.63</v>
      </c>
      <c r="DN6" s="35">
        <f t="shared" si="12"/>
        <v>23.95</v>
      </c>
      <c r="DO6" s="35">
        <f t="shared" si="12"/>
        <v>21.09</v>
      </c>
      <c r="DP6" s="35">
        <f t="shared" si="12"/>
        <v>21.16</v>
      </c>
      <c r="DQ6" s="35">
        <f t="shared" si="12"/>
        <v>15.95</v>
      </c>
      <c r="DR6" s="35">
        <f t="shared" si="12"/>
        <v>15.85</v>
      </c>
      <c r="DS6" s="34" t="str">
        <f>IF(DS7="","",IF(DS7="-","【-】","【"&amp;SUBSTITUTE(TEXT(DS7,"#,##0.00"),"-","△")&amp;"】"))</f>
        <v>【38.57】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【5.90】</v>
      </c>
      <c r="EE6" s="34">
        <f>IF(EE7="",NA(),EE7)</f>
        <v>0</v>
      </c>
      <c r="EF6" s="35">
        <f t="shared" ref="EF6:EN6" si="14">IF(EF7="",NA(),EF7)</f>
        <v>1.39</v>
      </c>
      <c r="EG6" s="34">
        <f t="shared" si="14"/>
        <v>0</v>
      </c>
      <c r="EH6" s="34">
        <f t="shared" si="14"/>
        <v>0</v>
      </c>
      <c r="EI6" s="34">
        <f t="shared" si="14"/>
        <v>0</v>
      </c>
      <c r="EJ6" s="35">
        <f t="shared" si="14"/>
        <v>0.11</v>
      </c>
      <c r="EK6" s="35">
        <f t="shared" si="14"/>
        <v>0.15</v>
      </c>
      <c r="EL6" s="35">
        <f t="shared" si="14"/>
        <v>0.16</v>
      </c>
      <c r="EM6" s="35">
        <f t="shared" si="14"/>
        <v>0.13</v>
      </c>
      <c r="EN6" s="35">
        <f t="shared" si="14"/>
        <v>0.15</v>
      </c>
      <c r="EO6" s="34" t="str">
        <f>IF(EO7="","",IF(EO7="-","【-】","【"&amp;SUBSTITUTE(TEXT(EO7,"#,##0.00"),"-","△")&amp;"】"))</f>
        <v>【0.22】</v>
      </c>
    </row>
    <row r="7" spans="1:148" s="36" customFormat="1" x14ac:dyDescent="0.15">
      <c r="A7" s="28"/>
      <c r="B7" s="37">
        <v>2019</v>
      </c>
      <c r="C7" s="37">
        <v>72109</v>
      </c>
      <c r="D7" s="37">
        <v>46</v>
      </c>
      <c r="E7" s="37">
        <v>17</v>
      </c>
      <c r="F7" s="37">
        <v>1</v>
      </c>
      <c r="G7" s="37">
        <v>0</v>
      </c>
      <c r="H7" s="37" t="s">
        <v>96</v>
      </c>
      <c r="I7" s="37" t="s">
        <v>97</v>
      </c>
      <c r="J7" s="37" t="s">
        <v>98</v>
      </c>
      <c r="K7" s="37" t="s">
        <v>99</v>
      </c>
      <c r="L7" s="37" t="s">
        <v>100</v>
      </c>
      <c r="M7" s="37" t="s">
        <v>101</v>
      </c>
      <c r="N7" s="38" t="s">
        <v>102</v>
      </c>
      <c r="O7" s="38">
        <v>63.12</v>
      </c>
      <c r="P7" s="38">
        <v>24.91</v>
      </c>
      <c r="Q7" s="38">
        <v>99.19</v>
      </c>
      <c r="R7" s="38">
        <v>2200</v>
      </c>
      <c r="S7" s="38">
        <v>54252</v>
      </c>
      <c r="T7" s="38">
        <v>344.42</v>
      </c>
      <c r="U7" s="38">
        <v>157.52000000000001</v>
      </c>
      <c r="V7" s="38">
        <v>13477</v>
      </c>
      <c r="W7" s="38">
        <v>4.46</v>
      </c>
      <c r="X7" s="38">
        <v>3021.75</v>
      </c>
      <c r="Y7" s="38">
        <v>100</v>
      </c>
      <c r="Z7" s="38">
        <v>100</v>
      </c>
      <c r="AA7" s="38">
        <v>100</v>
      </c>
      <c r="AB7" s="38">
        <v>100</v>
      </c>
      <c r="AC7" s="38">
        <v>100</v>
      </c>
      <c r="AD7" s="38">
        <v>109.12</v>
      </c>
      <c r="AE7" s="38">
        <v>106.85</v>
      </c>
      <c r="AF7" s="38">
        <v>108.11</v>
      </c>
      <c r="AG7" s="38">
        <v>104.14</v>
      </c>
      <c r="AH7" s="38">
        <v>106.57</v>
      </c>
      <c r="AI7" s="38">
        <v>108.07</v>
      </c>
      <c r="AJ7" s="38">
        <v>0</v>
      </c>
      <c r="AK7" s="38">
        <v>0</v>
      </c>
      <c r="AL7" s="38">
        <v>0</v>
      </c>
      <c r="AM7" s="38">
        <v>0</v>
      </c>
      <c r="AN7" s="38">
        <v>0</v>
      </c>
      <c r="AO7" s="38">
        <v>116.49</v>
      </c>
      <c r="AP7" s="38">
        <v>92.92</v>
      </c>
      <c r="AQ7" s="38">
        <v>86.54</v>
      </c>
      <c r="AR7" s="38">
        <v>73.180000000000007</v>
      </c>
      <c r="AS7" s="38">
        <v>53.44</v>
      </c>
      <c r="AT7" s="38">
        <v>3.09</v>
      </c>
      <c r="AU7" s="38">
        <v>305.32</v>
      </c>
      <c r="AV7" s="38">
        <v>265.67</v>
      </c>
      <c r="AW7" s="38">
        <v>222.59</v>
      </c>
      <c r="AX7" s="38">
        <v>178.86</v>
      </c>
      <c r="AY7" s="38">
        <v>155.44999999999999</v>
      </c>
      <c r="AZ7" s="38">
        <v>44.37</v>
      </c>
      <c r="BA7" s="38">
        <v>50.66</v>
      </c>
      <c r="BB7" s="38">
        <v>62.25</v>
      </c>
      <c r="BC7" s="38">
        <v>52.32</v>
      </c>
      <c r="BD7" s="38">
        <v>47.03</v>
      </c>
      <c r="BE7" s="38">
        <v>69.540000000000006</v>
      </c>
      <c r="BF7" s="38">
        <v>2787.7</v>
      </c>
      <c r="BG7" s="38">
        <v>2646.4</v>
      </c>
      <c r="BH7" s="38">
        <v>2390.42</v>
      </c>
      <c r="BI7" s="38">
        <v>2239.41</v>
      </c>
      <c r="BJ7" s="38">
        <v>2061.94</v>
      </c>
      <c r="BK7" s="38">
        <v>1118.56</v>
      </c>
      <c r="BL7" s="38">
        <v>1111.31</v>
      </c>
      <c r="BM7" s="38">
        <v>966.33</v>
      </c>
      <c r="BN7" s="38">
        <v>958.81</v>
      </c>
      <c r="BO7" s="38">
        <v>1001.3</v>
      </c>
      <c r="BP7" s="38">
        <v>682.51</v>
      </c>
      <c r="BQ7" s="38">
        <v>65.14</v>
      </c>
      <c r="BR7" s="38">
        <v>58.96</v>
      </c>
      <c r="BS7" s="38">
        <v>59.57</v>
      </c>
      <c r="BT7" s="38">
        <v>60.63</v>
      </c>
      <c r="BU7" s="38">
        <v>63.88</v>
      </c>
      <c r="BV7" s="38">
        <v>72.33</v>
      </c>
      <c r="BW7" s="38">
        <v>75.540000000000006</v>
      </c>
      <c r="BX7" s="38">
        <v>81.739999999999995</v>
      </c>
      <c r="BY7" s="38">
        <v>82.88</v>
      </c>
      <c r="BZ7" s="38">
        <v>81.88</v>
      </c>
      <c r="CA7" s="38">
        <v>100.34</v>
      </c>
      <c r="CB7" s="38">
        <v>218.47</v>
      </c>
      <c r="CC7" s="38">
        <v>241.44</v>
      </c>
      <c r="CD7" s="38">
        <v>238.31</v>
      </c>
      <c r="CE7" s="38">
        <v>233.27</v>
      </c>
      <c r="CF7" s="38">
        <v>221.37</v>
      </c>
      <c r="CG7" s="38">
        <v>215.28</v>
      </c>
      <c r="CH7" s="38">
        <v>207.96</v>
      </c>
      <c r="CI7" s="38">
        <v>194.31</v>
      </c>
      <c r="CJ7" s="38">
        <v>190.99</v>
      </c>
      <c r="CK7" s="38">
        <v>187.55</v>
      </c>
      <c r="CL7" s="38">
        <v>136.15</v>
      </c>
      <c r="CM7" s="38" t="s">
        <v>102</v>
      </c>
      <c r="CN7" s="38" t="s">
        <v>102</v>
      </c>
      <c r="CO7" s="38" t="s">
        <v>102</v>
      </c>
      <c r="CP7" s="38" t="s">
        <v>102</v>
      </c>
      <c r="CQ7" s="38" t="s">
        <v>102</v>
      </c>
      <c r="CR7" s="38">
        <v>54.67</v>
      </c>
      <c r="CS7" s="38">
        <v>53.51</v>
      </c>
      <c r="CT7" s="38">
        <v>53.5</v>
      </c>
      <c r="CU7" s="38">
        <v>52.58</v>
      </c>
      <c r="CV7" s="38">
        <v>50.94</v>
      </c>
      <c r="CW7" s="38">
        <v>59.64</v>
      </c>
      <c r="CX7" s="38">
        <v>64.31</v>
      </c>
      <c r="CY7" s="38">
        <v>65.14</v>
      </c>
      <c r="CZ7" s="38">
        <v>65.63</v>
      </c>
      <c r="DA7" s="38">
        <v>67.75</v>
      </c>
      <c r="DB7" s="38">
        <v>68.98</v>
      </c>
      <c r="DC7" s="38">
        <v>83.8</v>
      </c>
      <c r="DD7" s="38">
        <v>83.91</v>
      </c>
      <c r="DE7" s="38">
        <v>83.51</v>
      </c>
      <c r="DF7" s="38">
        <v>83.02</v>
      </c>
      <c r="DG7" s="38">
        <v>82.55</v>
      </c>
      <c r="DH7" s="38">
        <v>95.35</v>
      </c>
      <c r="DI7" s="38">
        <v>23.88</v>
      </c>
      <c r="DJ7" s="38">
        <v>25.54</v>
      </c>
      <c r="DK7" s="38">
        <v>27.13</v>
      </c>
      <c r="DL7" s="38">
        <v>28.93</v>
      </c>
      <c r="DM7" s="38">
        <v>30.63</v>
      </c>
      <c r="DN7" s="38">
        <v>23.95</v>
      </c>
      <c r="DO7" s="38">
        <v>21.09</v>
      </c>
      <c r="DP7" s="38">
        <v>21.16</v>
      </c>
      <c r="DQ7" s="38">
        <v>15.95</v>
      </c>
      <c r="DR7" s="38">
        <v>15.85</v>
      </c>
      <c r="DS7" s="38">
        <v>38.57</v>
      </c>
      <c r="DT7" s="38">
        <v>0</v>
      </c>
      <c r="DU7" s="38">
        <v>0</v>
      </c>
      <c r="DV7" s="38">
        <v>0</v>
      </c>
      <c r="DW7" s="38">
        <v>0</v>
      </c>
      <c r="DX7" s="38">
        <v>0</v>
      </c>
      <c r="DY7" s="38">
        <v>0</v>
      </c>
      <c r="DZ7" s="38">
        <v>0</v>
      </c>
      <c r="EA7" s="38">
        <v>0</v>
      </c>
      <c r="EB7" s="38">
        <v>0</v>
      </c>
      <c r="EC7" s="38">
        <v>0</v>
      </c>
      <c r="ED7" s="38">
        <v>5.9</v>
      </c>
      <c r="EE7" s="38">
        <v>0</v>
      </c>
      <c r="EF7" s="38">
        <v>1.39</v>
      </c>
      <c r="EG7" s="38">
        <v>0</v>
      </c>
      <c r="EH7" s="38">
        <v>0</v>
      </c>
      <c r="EI7" s="38">
        <v>0</v>
      </c>
      <c r="EJ7" s="38">
        <v>0.11</v>
      </c>
      <c r="EK7" s="38">
        <v>0.15</v>
      </c>
      <c r="EL7" s="38">
        <v>0.16</v>
      </c>
      <c r="EM7" s="38">
        <v>0.13</v>
      </c>
      <c r="EN7" s="38">
        <v>0.15</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nihonmatsu</cp:lastModifiedBy>
  <cp:lastPrinted>2021-01-26T06:37:48Z</cp:lastPrinted>
  <dcterms:created xsi:type="dcterms:W3CDTF">2020-12-04T02:24:42Z</dcterms:created>
  <dcterms:modified xsi:type="dcterms:W3CDTF">2021-01-26T07:43:58Z</dcterms:modified>
  <cp:category/>
</cp:coreProperties>
</file>