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namisoma.local\name2\share\建設部\下水道課\業務係\02予算及び決算\04決算\決算統計関係\経営比較分析表\R3.1公営企業に係る経営比較分析表（令和元年度決算）の分析等について（依頼）\【経営比較分析表】\"/>
    </mc:Choice>
  </mc:AlternateContent>
  <workbookProtection workbookAlgorithmName="SHA-512" workbookHashValue="A3acvjdizsi9TrRpnsCdViDEn/MfSuj4EzYRLW/VV6hclz6C0qUq5y8TB7xU1mznRtdDpc9wTQeh82uYRnZwlQ==" workbookSaltValue="Vk6ghe++jAaKikFAol7Rkg==" workbookSpinCount="100000" lockStructure="1"/>
  <bookViews>
    <workbookView xWindow="0" yWindow="0" windowWidth="23040" windowHeight="9096"/>
  </bookViews>
  <sheets>
    <sheet name="法適用_下水道事業" sheetId="4" r:id="rId1"/>
    <sheet name="データ" sheetId="5" state="hidden" r:id="rId2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<sst xmlns="http://schemas.openxmlformats.org/spreadsheetml/2006/main" count="231" uniqueCount="116">
  <si>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</si>
  <si>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</si>
  <si>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</si>
  <si>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</si>
  <si>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</si>
  <si>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</si>
  <si>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</si>
  <si>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</si>
  <si>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</si>
  <si>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</si>
  <si>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</si>
  <si>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</si>
  <si>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</si>
  <si>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</si>
  <si>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</si>
  <si>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</si>
  <si>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</si>
  <si>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</si>
  <si>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</si>
  <si>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</si>
  <si>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</si>
  <si>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</si>
  <si>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</si>
  <si>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</si>
  <si>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</si>
  <si>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</si>
  <si>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</si>
  <si>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</si>
  <si>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</si>
  <si>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</si>
  <si>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</si>
  <si>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</si>
  <si>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</si>
  <si>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</si>
  <si>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</si>
  <si>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</si>
  <si>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</si>
  <si>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</si>
  <si>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</si>
  <si>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</si>
  <si>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</si>
  <si>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</si>
  <si>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</si>
  <si>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</si>
  <si>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</si>
  <si>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</si>
  <si>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</si>
  <si>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</si>
  <si>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</si>
  <si>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</si>
  <si>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</si>
  <si>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</si>
  <si>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</si>
  <si>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</si>
  <si>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</si>
  <si>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</si>
  <si>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</si>
  <si>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</si>
  <si>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</si>
  <si>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</si>
  <si>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</si>
  <si>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</si>
  <si>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</si>
  <si>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</si>
  <si>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</si>
  <si>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</si>
  <si>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</si>
  <si>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</si>
  <si>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</si>
  <si>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</si>
  <si>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</si>
  <si>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</si>
  <si>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</si>
  <si>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</si>
  <si>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</si>
  <si>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</si>
  <si>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</si>
  <si>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</si>
  <si>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</si>
  <si>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</si>
  <si>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</si>
  <si>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</si>
  <si>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</si>
  <si>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</si>
  <si>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</si>
  <si>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</si>
  <si>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</si>
  <si>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</si>
  <si>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</si>
  <si>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</si>
  <si>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</si>
  <si>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</si>
  <si>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</si>
  <si>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</si>
  <si>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</si>
  <si>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</si>
  <si>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南相馬市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</si>
  <si>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</si>
  <si>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</si>
  <si>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</si>
  <si>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</si>
  <si>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</si>
  <si>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</si>
  <si>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</si>
  <si>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</si>
  <si>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</si>
  <si>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</si>
  <si>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</si>
  <si>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</si>
  <si>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</si>
  <si>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</si>
  <si>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</si>
  <si>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</si>
  <si>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当市の特定環境保全公共下水道事業は、東日本大震災による津波被災によって2処理区の1つが流失しており、当初の財政想定と大きく状況が変化している。
　今後は、人口減少により使用料収入が見込めないことから、維持管理の更なる効率化を図るとともに、他会計負担金や使用料収入などの財源確保を総合的に検討し、事業を安定的かつ継続して実施していくために、引き続き経営状況の改善に努める。</t>
    <rPh sb="74" eb="76">
      <t>コンゴ</t>
    </rPh>
    <rPh sb="78" eb="80">
      <t>ジンコウ</t>
    </rPh>
    <rPh sb="80" eb="82">
      <t>ゲンショウ</t>
    </rPh>
    <rPh sb="85" eb="88">
      <t>シヨウリョウ</t>
    </rPh>
    <rPh sb="88" eb="90">
      <t>シュウニュウ</t>
    </rPh>
    <rPh sb="91" eb="93">
      <t>ミコ</t>
    </rPh>
    <rPh sb="101" eb="103">
      <t>イジ</t>
    </rPh>
    <rPh sb="103" eb="105">
      <t>カンリ</t>
    </rPh>
    <rPh sb="106" eb="107">
      <t>サラ</t>
    </rPh>
    <rPh sb="109" eb="112">
      <t>コウリツカ</t>
    </rPh>
    <rPh sb="113" eb="114">
      <t>ハカ</t>
    </rPh>
    <rPh sb="120" eb="121">
      <t>タ</t>
    </rPh>
    <rPh sb="121" eb="123">
      <t>カイケイ</t>
    </rPh>
    <rPh sb="123" eb="125">
      <t>フタン</t>
    </rPh>
    <rPh sb="125" eb="126">
      <t>キン</t>
    </rPh>
    <rPh sb="127" eb="132">
      <t>シヨウリョウシュウニュウ</t>
    </rPh>
    <rPh sb="135" eb="137">
      <t>ザイゲン</t>
    </rPh>
    <rPh sb="137" eb="139">
      <t>カクホ</t>
    </rPh>
    <rPh sb="140" eb="143">
      <t>ソウゴウテキ</t>
    </rPh>
    <rPh sb="144" eb="146">
      <t>ケントウ</t>
    </rPh>
    <rPh sb="148" eb="150">
      <t>ジギョウ</t>
    </rPh>
    <rPh sb="151" eb="153">
      <t>アンテイ</t>
    </rPh>
    <rPh sb="153" eb="154">
      <t>テキ</t>
    </rPh>
    <rPh sb="156" eb="158">
      <t>ケイゾク</t>
    </rPh>
    <rPh sb="160" eb="162">
      <t>ジッシ</t>
    </rPh>
    <rPh sb="170" eb="171">
      <t>ヒ</t>
    </rPh>
    <rPh sb="172" eb="173">
      <t>ツヅ</t>
    </rPh>
    <rPh sb="174" eb="176">
      <t>ケイエイ</t>
    </rPh>
    <rPh sb="176" eb="178">
      <t>ジョウキョウ</t>
    </rPh>
    <rPh sb="179" eb="181">
      <t>カイゼン</t>
    </rPh>
    <rPh sb="182" eb="183">
      <t>ツト</t>
    </rPh>
    <phoneticPr fontId="4"/>
  </si>
  <si>
    <t>①有形固定資産減価償却率
　類似団体平均値より高い数値を示している。今後は施設の老朽化が進むことから、適切な更新工事が求められる。
②③管渠老朽化比率及び管渠改善率
　特定環境公共下水道事業は、平成3年に供用開始された事業であり老朽化は進んでいないため、管渠老朽化率及び管渠改善率は0％となっている。
　しかし、当該地区は不明水が多く有収率も低い数値を示している。令和元年度に実施した不明水調査結果に基づき令和2年度に修繕工事を実施する。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8" eb="21">
      <t>ヘイキンチ</t>
    </rPh>
    <rPh sb="23" eb="24">
      <t>タカ</t>
    </rPh>
    <rPh sb="25" eb="27">
      <t>スウチ</t>
    </rPh>
    <rPh sb="28" eb="29">
      <t>シメ</t>
    </rPh>
    <rPh sb="34" eb="36">
      <t>コンゴ</t>
    </rPh>
    <rPh sb="37" eb="39">
      <t>シセツ</t>
    </rPh>
    <rPh sb="40" eb="43">
      <t>ロウキュウカ</t>
    </rPh>
    <rPh sb="44" eb="45">
      <t>スス</t>
    </rPh>
    <rPh sb="51" eb="53">
      <t>テキセツ</t>
    </rPh>
    <rPh sb="54" eb="56">
      <t>コウシン</t>
    </rPh>
    <rPh sb="56" eb="58">
      <t>コウジ</t>
    </rPh>
    <rPh sb="59" eb="60">
      <t>モト</t>
    </rPh>
    <rPh sb="68" eb="70">
      <t>カンキョ</t>
    </rPh>
    <rPh sb="70" eb="73">
      <t>ロウキュウカ</t>
    </rPh>
    <rPh sb="73" eb="75">
      <t>ヒリツ</t>
    </rPh>
    <rPh sb="75" eb="76">
      <t>オヨ</t>
    </rPh>
    <rPh sb="77" eb="79">
      <t>カンキョ</t>
    </rPh>
    <rPh sb="79" eb="81">
      <t>カイゼン</t>
    </rPh>
    <rPh sb="81" eb="82">
      <t>リツ</t>
    </rPh>
    <rPh sb="84" eb="88">
      <t>トクテイカンキョウ</t>
    </rPh>
    <rPh sb="88" eb="93">
      <t>コウキョウゲスイドウ</t>
    </rPh>
    <rPh sb="93" eb="95">
      <t>ジギョウ</t>
    </rPh>
    <rPh sb="97" eb="99">
      <t>ヘイセイ</t>
    </rPh>
    <rPh sb="100" eb="101">
      <t>ネン</t>
    </rPh>
    <rPh sb="102" eb="104">
      <t>キョウヨウ</t>
    </rPh>
    <rPh sb="104" eb="106">
      <t>カイシ</t>
    </rPh>
    <rPh sb="109" eb="111">
      <t>ジギョウ</t>
    </rPh>
    <rPh sb="114" eb="116">
      <t>ロウキュウ</t>
    </rPh>
    <rPh sb="116" eb="117">
      <t>カ</t>
    </rPh>
    <rPh sb="118" eb="119">
      <t>スス</t>
    </rPh>
    <rPh sb="127" eb="129">
      <t>カンキョ</t>
    </rPh>
    <rPh sb="129" eb="132">
      <t>ロウキュウカ</t>
    </rPh>
    <rPh sb="132" eb="133">
      <t>リツ</t>
    </rPh>
    <rPh sb="133" eb="134">
      <t>オヨ</t>
    </rPh>
    <rPh sb="135" eb="137">
      <t>カンキョ</t>
    </rPh>
    <rPh sb="137" eb="139">
      <t>カイゼン</t>
    </rPh>
    <rPh sb="139" eb="140">
      <t>リツ</t>
    </rPh>
    <rPh sb="156" eb="158">
      <t>トウガイ</t>
    </rPh>
    <rPh sb="158" eb="160">
      <t>チク</t>
    </rPh>
    <rPh sb="161" eb="163">
      <t>フメイ</t>
    </rPh>
    <rPh sb="163" eb="164">
      <t>スイ</t>
    </rPh>
    <rPh sb="165" eb="166">
      <t>オオ</t>
    </rPh>
    <rPh sb="167" eb="170">
      <t>ユウシュウリツ</t>
    </rPh>
    <rPh sb="171" eb="172">
      <t>ヒク</t>
    </rPh>
    <rPh sb="173" eb="175">
      <t>スウチ</t>
    </rPh>
    <rPh sb="176" eb="177">
      <t>シメ</t>
    </rPh>
    <rPh sb="182" eb="184">
      <t>レイワ</t>
    </rPh>
    <rPh sb="184" eb="187">
      <t>モトネンド</t>
    </rPh>
    <rPh sb="188" eb="190">
      <t>ジッシ</t>
    </rPh>
    <rPh sb="192" eb="194">
      <t>フメイ</t>
    </rPh>
    <rPh sb="194" eb="195">
      <t>スイ</t>
    </rPh>
    <rPh sb="195" eb="197">
      <t>チョウサ</t>
    </rPh>
    <rPh sb="197" eb="199">
      <t>ケッカ</t>
    </rPh>
    <rPh sb="200" eb="201">
      <t>モト</t>
    </rPh>
    <rPh sb="203" eb="205">
      <t>レイワ</t>
    </rPh>
    <rPh sb="206" eb="208">
      <t>ネンド</t>
    </rPh>
    <rPh sb="209" eb="211">
      <t>シュウゼン</t>
    </rPh>
    <rPh sb="211" eb="213">
      <t>コウジ</t>
    </rPh>
    <rPh sb="214" eb="216">
      <t>ジッシ</t>
    </rPh>
    <phoneticPr fontId="4"/>
  </si>
  <si>
    <t>①⑤経常収支比率及び経費回収率
　経常収支比率については、平成24年度以降100％以上を維持しているが、経費回収率が類似団体平均値と比較すると低い数値となっている。これは資本費に係る他会計負担金によることが大きいため、適正な使用料の収入の確保が必要である。
②累積欠損比率
　東日本大震災により、資産を大量に除却したことから高い水準となっている。平成28年度で被災管渠処分工事が完了したことから徐々に改善している。
　</t>
    <rPh sb="2" eb="4">
      <t>ケイジョウ</t>
    </rPh>
    <rPh sb="4" eb="6">
      <t>シュウシ</t>
    </rPh>
    <rPh sb="6" eb="8">
      <t>ヒリツ</t>
    </rPh>
    <rPh sb="8" eb="9">
      <t>オヨ</t>
    </rPh>
    <rPh sb="10" eb="12">
      <t>ケイヒ</t>
    </rPh>
    <rPh sb="12" eb="14">
      <t>カイシュウ</t>
    </rPh>
    <rPh sb="14" eb="15">
      <t>リツ</t>
    </rPh>
    <rPh sb="17" eb="19">
      <t>ケイジョウ</t>
    </rPh>
    <rPh sb="19" eb="21">
      <t>シュウシ</t>
    </rPh>
    <rPh sb="21" eb="23">
      <t>ヒリツ</t>
    </rPh>
    <rPh sb="29" eb="31">
      <t>ヘイセイ</t>
    </rPh>
    <rPh sb="33" eb="35">
      <t>ネンド</t>
    </rPh>
    <rPh sb="35" eb="37">
      <t>イコウ</t>
    </rPh>
    <rPh sb="41" eb="43">
      <t>イジョウ</t>
    </rPh>
    <rPh sb="44" eb="46">
      <t>イジ</t>
    </rPh>
    <rPh sb="52" eb="54">
      <t>ケイヒ</t>
    </rPh>
    <rPh sb="54" eb="56">
      <t>カイシュウ</t>
    </rPh>
    <rPh sb="56" eb="57">
      <t>リツ</t>
    </rPh>
    <rPh sb="58" eb="60">
      <t>ルイジ</t>
    </rPh>
    <rPh sb="60" eb="62">
      <t>ダンタイ</t>
    </rPh>
    <rPh sb="62" eb="65">
      <t>ヘイキンチ</t>
    </rPh>
    <rPh sb="66" eb="68">
      <t>ヒカク</t>
    </rPh>
    <rPh sb="71" eb="72">
      <t>ヒク</t>
    </rPh>
    <rPh sb="73" eb="75">
      <t>スウチ</t>
    </rPh>
    <rPh sb="85" eb="87">
      <t>シホン</t>
    </rPh>
    <rPh sb="87" eb="88">
      <t>ヒ</t>
    </rPh>
    <rPh sb="89" eb="90">
      <t>カカ</t>
    </rPh>
    <rPh sb="91" eb="92">
      <t>タ</t>
    </rPh>
    <rPh sb="92" eb="94">
      <t>カイケイ</t>
    </rPh>
    <rPh sb="94" eb="96">
      <t>フタン</t>
    </rPh>
    <rPh sb="96" eb="97">
      <t>キン</t>
    </rPh>
    <rPh sb="103" eb="104">
      <t>オオ</t>
    </rPh>
    <rPh sb="109" eb="111">
      <t>テキセイ</t>
    </rPh>
    <rPh sb="112" eb="115">
      <t>シヨウリョウ</t>
    </rPh>
    <rPh sb="116" eb="118">
      <t>シュウニュウ</t>
    </rPh>
    <rPh sb="119" eb="121">
      <t>カクホ</t>
    </rPh>
    <rPh sb="122" eb="124">
      <t>ヒツヨウ</t>
    </rPh>
    <rPh sb="130" eb="132">
      <t>ルイセキ</t>
    </rPh>
    <rPh sb="132" eb="134">
      <t>ケッソン</t>
    </rPh>
    <rPh sb="134" eb="136">
      <t>ヒリツ</t>
    </rPh>
    <rPh sb="138" eb="144">
      <t>ヒガシニホンダイシンサイ</t>
    </rPh>
    <rPh sb="148" eb="150">
      <t>シサン</t>
    </rPh>
    <rPh sb="151" eb="153">
      <t>タイリョウ</t>
    </rPh>
    <rPh sb="154" eb="156">
      <t>ジョキャク</t>
    </rPh>
    <rPh sb="162" eb="163">
      <t>タカ</t>
    </rPh>
    <rPh sb="164" eb="166">
      <t>スイジュン</t>
    </rPh>
    <rPh sb="173" eb="175">
      <t>ヘイセイ</t>
    </rPh>
    <rPh sb="177" eb="179">
      <t>ネンド</t>
    </rPh>
    <rPh sb="180" eb="182">
      <t>ヒサイ</t>
    </rPh>
    <rPh sb="182" eb="184">
      <t>カンキョ</t>
    </rPh>
    <rPh sb="184" eb="186">
      <t>ショブン</t>
    </rPh>
    <rPh sb="186" eb="188">
      <t>コウジ</t>
    </rPh>
    <rPh sb="189" eb="191">
      <t>カンリョウ</t>
    </rPh>
    <rPh sb="197" eb="199">
      <t>ジョジョ</t>
    </rPh>
    <rPh sb="200" eb="202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</si>
</sst>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1-41E9-B755-4828F2C22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1-41E9-B755-4828F2C22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77.03</c:v>
                </c:pt>
                <c:pt idx="1">
                  <c:v>76.22</c:v>
                </c:pt>
                <c:pt idx="2">
                  <c:v>76.489999999999995</c:v>
                </c:pt>
                <c:pt idx="3">
                  <c:v>78.650000000000006</c:v>
                </c:pt>
                <c:pt idx="4">
                  <c:v>86.22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75F-8848-5DC5DD0AA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75F-8848-5DC5DD0AA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97.29</c:v>
                </c:pt>
                <c:pt idx="1">
                  <c:v>97.71</c:v>
                </c:pt>
                <c:pt idx="2">
                  <c:v>97.69</c:v>
                </c:pt>
                <c:pt idx="3">
                  <c:v>97.7</c:v>
                </c:pt>
                <c:pt idx="4">
                  <c:v>97.69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8-4758-B902-6032192A8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8-4758-B902-6032192A8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134.82</c:v>
                </c:pt>
                <c:pt idx="1">
                  <c:v>154.16</c:v>
                </c:pt>
                <c:pt idx="2">
                  <c:v>142.13</c:v>
                </c:pt>
                <c:pt idx="3">
                  <c:v>136.52000000000001</c:v>
                </c:pt>
                <c:pt idx="4">
                  <c:v>125.73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0-472C-B8F8-DAC9EDA1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100.94</c:v>
                </c:pt>
                <c:pt idx="1">
                  <c:v>100.85</c:v>
                </c:pt>
                <c:pt idx="2">
                  <c:v>102.13</c:v>
                </c:pt>
                <c:pt idx="3">
                  <c:v>101.72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0-472C-B8F8-DAC9EDA1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24.21</c:v>
                </c:pt>
                <c:pt idx="1">
                  <c:v>26.67</c:v>
                </c:pt>
                <c:pt idx="2">
                  <c:v>29.97</c:v>
                </c:pt>
                <c:pt idx="3">
                  <c:v>33.26</c:v>
                </c:pt>
                <c:pt idx="4">
                  <c:v>36.549999999999997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D-4A90-BD0E-84219E66F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22.77</c:v>
                </c:pt>
                <c:pt idx="2">
                  <c:v>23.93</c:v>
                </c:pt>
                <c:pt idx="3">
                  <c:v>24.68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D-4A90-BD0E-84219E66F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C-4F4A-9078-9A4FD314A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 formatCode="#,##0.00;&quot;△&quot;#,##0.00;&quot;-&quot;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C-4F4A-9078-9A4FD314A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2502.4</c:v>
                </c:pt>
                <c:pt idx="1">
                  <c:v>3059.45</c:v>
                </c:pt>
                <c:pt idx="2">
                  <c:v>2936.64</c:v>
                </c:pt>
                <c:pt idx="3">
                  <c:v>2851.62</c:v>
                </c:pt>
                <c:pt idx="4">
                  <c:v>2706.77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D-40DC-A1D1-65A7CD28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110.77</c:v>
                </c:pt>
                <c:pt idx="2">
                  <c:v>109.51</c:v>
                </c:pt>
                <c:pt idx="3">
                  <c:v>112.88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D-40DC-A1D1-65A7CD28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41.95</c:v>
                </c:pt>
                <c:pt idx="1">
                  <c:v>45.77</c:v>
                </c:pt>
                <c:pt idx="2">
                  <c:v>59.98</c:v>
                </c:pt>
                <c:pt idx="3">
                  <c:v>65.58</c:v>
                </c:pt>
                <c:pt idx="4">
                  <c:v>77.739999999999995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F-48F1-8DD1-02C7C39A1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46.78</c:v>
                </c:pt>
                <c:pt idx="2">
                  <c:v>47.44</c:v>
                </c:pt>
                <c:pt idx="3">
                  <c:v>49.18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F-48F1-8DD1-02C7C39A1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3868.18</c:v>
                </c:pt>
                <c:pt idx="1">
                  <c:v>2019.89</c:v>
                </c:pt>
                <c:pt idx="2">
                  <c:v>1910.87</c:v>
                </c:pt>
                <c:pt idx="3">
                  <c:v>1498.39</c:v>
                </c:pt>
                <c:pt idx="4">
                  <c:v>1594.41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A-49E2-9B89-33C84B8A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3A-49E2-9B89-33C84B8A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50.3</c:v>
                </c:pt>
                <c:pt idx="1">
                  <c:v>29.14</c:v>
                </c:pt>
                <c:pt idx="2">
                  <c:v>59.25</c:v>
                </c:pt>
                <c:pt idx="3">
                  <c:v>55.67</c:v>
                </c:pt>
                <c:pt idx="4">
                  <c:v>44.96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A-4606-9139-F4DEBDE5F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FA-4606-9139-F4DEBDE5F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308.32</c:v>
                </c:pt>
                <c:pt idx="1">
                  <c:v>531.05999999999995</c:v>
                </c:pt>
                <c:pt idx="2">
                  <c:v>261.3</c:v>
                </c:pt>
                <c:pt idx="3">
                  <c:v>278.01</c:v>
                </c:pt>
                <c:pt idx="4">
                  <c:v>343.83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8-4777-BA8D-D774E5C14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8-4777-BA8D-D774E5C14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1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福島県　南相馬市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59830</v>
      </c>
      <c r="AM8" s="69"/>
      <c r="AN8" s="69"/>
      <c r="AO8" s="69"/>
      <c r="AP8" s="69"/>
      <c r="AQ8" s="69"/>
      <c r="AR8" s="69"/>
      <c r="AS8" s="69"/>
      <c r="AT8" s="68">
        <f>データ!T6</f>
        <v>398.58</v>
      </c>
      <c r="AU8" s="68"/>
      <c r="AV8" s="68"/>
      <c r="AW8" s="68"/>
      <c r="AX8" s="68"/>
      <c r="AY8" s="68"/>
      <c r="AZ8" s="68"/>
      <c r="BA8" s="68"/>
      <c r="BB8" s="68">
        <f>データ!U6</f>
        <v>150.11000000000001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46.05</v>
      </c>
      <c r="J10" s="68"/>
      <c r="K10" s="68"/>
      <c r="L10" s="68"/>
      <c r="M10" s="68"/>
      <c r="N10" s="68"/>
      <c r="O10" s="68"/>
      <c r="P10" s="68">
        <f>データ!P6</f>
        <v>1.17</v>
      </c>
      <c r="Q10" s="68"/>
      <c r="R10" s="68"/>
      <c r="S10" s="68"/>
      <c r="T10" s="68"/>
      <c r="U10" s="68"/>
      <c r="V10" s="68"/>
      <c r="W10" s="68">
        <f>データ!Q6</f>
        <v>49.05</v>
      </c>
      <c r="X10" s="68"/>
      <c r="Y10" s="68"/>
      <c r="Z10" s="68"/>
      <c r="AA10" s="68"/>
      <c r="AB10" s="68"/>
      <c r="AC10" s="68"/>
      <c r="AD10" s="69">
        <f>データ!R6</f>
        <v>2673</v>
      </c>
      <c r="AE10" s="69"/>
      <c r="AF10" s="69"/>
      <c r="AG10" s="69"/>
      <c r="AH10" s="69"/>
      <c r="AI10" s="69"/>
      <c r="AJ10" s="69"/>
      <c r="AK10" s="2"/>
      <c r="AL10" s="69">
        <f>データ!V6</f>
        <v>693</v>
      </c>
      <c r="AM10" s="69"/>
      <c r="AN10" s="69"/>
      <c r="AO10" s="69"/>
      <c r="AP10" s="69"/>
      <c r="AQ10" s="69"/>
      <c r="AR10" s="69"/>
      <c r="AS10" s="69"/>
      <c r="AT10" s="68">
        <f>データ!W6</f>
        <v>0.27</v>
      </c>
      <c r="AU10" s="68"/>
      <c r="AV10" s="68"/>
      <c r="AW10" s="68"/>
      <c r="AX10" s="68"/>
      <c r="AY10" s="68"/>
      <c r="AZ10" s="68"/>
      <c r="BA10" s="68"/>
      <c r="BB10" s="68">
        <f>データ!X6</f>
        <v>2566.67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113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2AwqYDcAdd+VClNQ24FoaWNyO5ezDiySXI60OnL3uTofjj3QdI7kd9Ktdpcxl3xVoY3FBx/UTNWjhmqJ6tUI4g==" saltValue="1+2X5gKsTI/ExG6O5OTKI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2019</v>
      </c>
      <c r="C6" s="33">
        <f t="shared" ref="C6:X6" si="3">C7</f>
        <v>72125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南相馬市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46.05</v>
      </c>
      <c r="P6" s="34">
        <f t="shared" si="3"/>
        <v>1.17</v>
      </c>
      <c r="Q6" s="34">
        <f t="shared" si="3"/>
        <v>49.05</v>
      </c>
      <c r="R6" s="34">
        <f t="shared" si="3"/>
        <v>2673</v>
      </c>
      <c r="S6" s="34">
        <f t="shared" si="3"/>
        <v>59830</v>
      </c>
      <c r="T6" s="34">
        <f t="shared" si="3"/>
        <v>398.58</v>
      </c>
      <c r="U6" s="34">
        <f t="shared" si="3"/>
        <v>150.11000000000001</v>
      </c>
      <c r="V6" s="34">
        <f t="shared" si="3"/>
        <v>693</v>
      </c>
      <c r="W6" s="34">
        <f t="shared" si="3"/>
        <v>0.27</v>
      </c>
      <c r="X6" s="34">
        <f t="shared" si="3"/>
        <v>2566.67</v>
      </c>
      <c r="Y6" s="35">
        <f>IF(Y7="",NA(),Y7)</f>
        <v>134.82</v>
      </c>
      <c r="Z6" s="35">
        <f t="shared" ref="Z6:AH6" si="4">IF(Z7="",NA(),Z7)</f>
        <v>154.16</v>
      </c>
      <c r="AA6" s="35">
        <f t="shared" si="4"/>
        <v>142.13</v>
      </c>
      <c r="AB6" s="35">
        <f t="shared" si="4"/>
        <v>136.52000000000001</v>
      </c>
      <c r="AC6" s="35">
        <f t="shared" si="4"/>
        <v>125.73</v>
      </c>
      <c r="AD6" s="35">
        <f t="shared" si="4"/>
        <v>100.94</v>
      </c>
      <c r="AE6" s="35">
        <f t="shared" si="4"/>
        <v>100.85</v>
      </c>
      <c r="AF6" s="35">
        <f t="shared" si="4"/>
        <v>102.13</v>
      </c>
      <c r="AG6" s="35">
        <f t="shared" si="4"/>
        <v>101.72</v>
      </c>
      <c r="AH6" s="35">
        <f t="shared" si="4"/>
        <v>102.73</v>
      </c>
      <c r="AI6" s="34" t="str">
        <f>IF(AI7="","",IF(AI7="-","【-】","【"&amp;SUBSTITUTE(TEXT(AI7,"#,##0.00"),"-","△")&amp;"】"))</f>
        <v>【102.87】</v>
      </c>
      <c r="AJ6" s="35">
        <f>IF(AJ7="",NA(),AJ7)</f>
        <v>2502.4</v>
      </c>
      <c r="AK6" s="35">
        <f t="shared" ref="AK6:AS6" si="5">IF(AK7="",NA(),AK7)</f>
        <v>3059.45</v>
      </c>
      <c r="AL6" s="35">
        <f t="shared" si="5"/>
        <v>2936.64</v>
      </c>
      <c r="AM6" s="35">
        <f t="shared" si="5"/>
        <v>2851.62</v>
      </c>
      <c r="AN6" s="35">
        <f t="shared" si="5"/>
        <v>2706.77</v>
      </c>
      <c r="AO6" s="35">
        <f t="shared" si="5"/>
        <v>101.85</v>
      </c>
      <c r="AP6" s="35">
        <f t="shared" si="5"/>
        <v>110.77</v>
      </c>
      <c r="AQ6" s="35">
        <f t="shared" si="5"/>
        <v>109.51</v>
      </c>
      <c r="AR6" s="35">
        <f t="shared" si="5"/>
        <v>112.88</v>
      </c>
      <c r="AS6" s="35">
        <f t="shared" si="5"/>
        <v>94.97</v>
      </c>
      <c r="AT6" s="34" t="str">
        <f>IF(AT7="","",IF(AT7="-","【-】","【"&amp;SUBSTITUTE(TEXT(AT7,"#,##0.00"),"-","△")&amp;"】"))</f>
        <v>【76.63】</v>
      </c>
      <c r="AU6" s="35">
        <f>IF(AU7="",NA(),AU7)</f>
        <v>41.95</v>
      </c>
      <c r="AV6" s="35">
        <f t="shared" ref="AV6:BD6" si="6">IF(AV7="",NA(),AV7)</f>
        <v>45.77</v>
      </c>
      <c r="AW6" s="35">
        <f t="shared" si="6"/>
        <v>59.98</v>
      </c>
      <c r="AX6" s="35">
        <f t="shared" si="6"/>
        <v>65.58</v>
      </c>
      <c r="AY6" s="35">
        <f t="shared" si="6"/>
        <v>77.739999999999995</v>
      </c>
      <c r="AZ6" s="35">
        <f t="shared" si="6"/>
        <v>49.07</v>
      </c>
      <c r="BA6" s="35">
        <f t="shared" si="6"/>
        <v>46.78</v>
      </c>
      <c r="BB6" s="35">
        <f t="shared" si="6"/>
        <v>47.44</v>
      </c>
      <c r="BC6" s="35">
        <f t="shared" si="6"/>
        <v>49.18</v>
      </c>
      <c r="BD6" s="35">
        <f t="shared" si="6"/>
        <v>47.72</v>
      </c>
      <c r="BE6" s="34" t="str">
        <f>IF(BE7="","",IF(BE7="-","【-】","【"&amp;SUBSTITUTE(TEXT(BE7,"#,##0.00"),"-","△")&amp;"】"))</f>
        <v>【49.61】</v>
      </c>
      <c r="BF6" s="35">
        <f>IF(BF7="",NA(),BF7)</f>
        <v>3868.18</v>
      </c>
      <c r="BG6" s="35">
        <f t="shared" ref="BG6:BO6" si="7">IF(BG7="",NA(),BG7)</f>
        <v>2019.89</v>
      </c>
      <c r="BH6" s="35">
        <f t="shared" si="7"/>
        <v>1910.87</v>
      </c>
      <c r="BI6" s="35">
        <f t="shared" si="7"/>
        <v>1498.39</v>
      </c>
      <c r="BJ6" s="35">
        <f t="shared" si="7"/>
        <v>1594.41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50.3</v>
      </c>
      <c r="BR6" s="35">
        <f t="shared" ref="BR6:BZ6" si="8">IF(BR7="",NA(),BR7)</f>
        <v>29.14</v>
      </c>
      <c r="BS6" s="35">
        <f t="shared" si="8"/>
        <v>59.25</v>
      </c>
      <c r="BT6" s="35">
        <f t="shared" si="8"/>
        <v>55.67</v>
      </c>
      <c r="BU6" s="35">
        <f t="shared" si="8"/>
        <v>44.96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308.32</v>
      </c>
      <c r="CC6" s="35">
        <f t="shared" ref="CC6:CK6" si="9">IF(CC7="",NA(),CC7)</f>
        <v>531.05999999999995</v>
      </c>
      <c r="CD6" s="35">
        <f t="shared" si="9"/>
        <v>261.3</v>
      </c>
      <c r="CE6" s="35">
        <f t="shared" si="9"/>
        <v>278.01</v>
      </c>
      <c r="CF6" s="35">
        <f t="shared" si="9"/>
        <v>343.83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77.03</v>
      </c>
      <c r="CN6" s="35">
        <f t="shared" ref="CN6:CV6" si="10">IF(CN7="",NA(),CN7)</f>
        <v>76.22</v>
      </c>
      <c r="CO6" s="35">
        <f t="shared" si="10"/>
        <v>76.489999999999995</v>
      </c>
      <c r="CP6" s="35">
        <f t="shared" si="10"/>
        <v>78.650000000000006</v>
      </c>
      <c r="CQ6" s="35">
        <f t="shared" si="10"/>
        <v>86.22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97.29</v>
      </c>
      <c r="CY6" s="35">
        <f t="shared" ref="CY6:DG6" si="11">IF(CY7="",NA(),CY7)</f>
        <v>97.71</v>
      </c>
      <c r="CZ6" s="35">
        <f t="shared" si="11"/>
        <v>97.69</v>
      </c>
      <c r="DA6" s="35">
        <f t="shared" si="11"/>
        <v>97.7</v>
      </c>
      <c r="DB6" s="35">
        <f t="shared" si="11"/>
        <v>97.69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5">
        <f>IF(DI7="",NA(),DI7)</f>
        <v>24.21</v>
      </c>
      <c r="DJ6" s="35">
        <f t="shared" ref="DJ6:DR6" si="12">IF(DJ7="",NA(),DJ7)</f>
        <v>26.67</v>
      </c>
      <c r="DK6" s="35">
        <f t="shared" si="12"/>
        <v>29.97</v>
      </c>
      <c r="DL6" s="35">
        <f t="shared" si="12"/>
        <v>33.26</v>
      </c>
      <c r="DM6" s="35">
        <f t="shared" si="12"/>
        <v>36.549999999999997</v>
      </c>
      <c r="DN6" s="35">
        <f t="shared" si="12"/>
        <v>22.79</v>
      </c>
      <c r="DO6" s="35">
        <f t="shared" si="12"/>
        <v>22.77</v>
      </c>
      <c r="DP6" s="35">
        <f t="shared" si="12"/>
        <v>23.93</v>
      </c>
      <c r="DQ6" s="35">
        <f t="shared" si="12"/>
        <v>24.68</v>
      </c>
      <c r="DR6" s="35">
        <f t="shared" si="12"/>
        <v>24.68</v>
      </c>
      <c r="DS6" s="34" t="str">
        <f>IF(DS7="","",IF(DS7="-","【-】","【"&amp;SUBSTITUTE(TEXT(DS7,"#,##0.00"),"-","△")&amp;"】"))</f>
        <v>【25.37】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0.04</v>
      </c>
      <c r="DZ6" s="34">
        <f t="shared" si="13"/>
        <v>0</v>
      </c>
      <c r="EA6" s="34">
        <f t="shared" si="13"/>
        <v>0</v>
      </c>
      <c r="EB6" s="35">
        <f t="shared" si="13"/>
        <v>0.01</v>
      </c>
      <c r="EC6" s="35">
        <f t="shared" si="13"/>
        <v>8.6199999999999992</v>
      </c>
      <c r="ED6" s="34" t="str">
        <f>IF(ED7="","",IF(ED7="-","【-】","【"&amp;SUBSTITUTE(TEXT(ED7,"#,##0.00"),"-","△")&amp;"】"))</f>
        <v>【6.20】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2">
      <c r="A7" s="28"/>
      <c r="B7" s="37">
        <v>2019</v>
      </c>
      <c r="C7" s="37">
        <v>72125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46.05</v>
      </c>
      <c r="P7" s="38">
        <v>1.17</v>
      </c>
      <c r="Q7" s="38">
        <v>49.05</v>
      </c>
      <c r="R7" s="38">
        <v>2673</v>
      </c>
      <c r="S7" s="38">
        <v>59830</v>
      </c>
      <c r="T7" s="38">
        <v>398.58</v>
      </c>
      <c r="U7" s="38">
        <v>150.11000000000001</v>
      </c>
      <c r="V7" s="38">
        <v>693</v>
      </c>
      <c r="W7" s="38">
        <v>0.27</v>
      </c>
      <c r="X7" s="38">
        <v>2566.67</v>
      </c>
      <c r="Y7" s="38">
        <v>134.82</v>
      </c>
      <c r="Z7" s="38">
        <v>154.16</v>
      </c>
      <c r="AA7" s="38">
        <v>142.13</v>
      </c>
      <c r="AB7" s="38">
        <v>136.52000000000001</v>
      </c>
      <c r="AC7" s="38">
        <v>125.73</v>
      </c>
      <c r="AD7" s="38">
        <v>100.94</v>
      </c>
      <c r="AE7" s="38">
        <v>100.85</v>
      </c>
      <c r="AF7" s="38">
        <v>102.13</v>
      </c>
      <c r="AG7" s="38">
        <v>101.72</v>
      </c>
      <c r="AH7" s="38">
        <v>102.73</v>
      </c>
      <c r="AI7" s="38">
        <v>102.87</v>
      </c>
      <c r="AJ7" s="38">
        <v>2502.4</v>
      </c>
      <c r="AK7" s="38">
        <v>3059.45</v>
      </c>
      <c r="AL7" s="38">
        <v>2936.64</v>
      </c>
      <c r="AM7" s="38">
        <v>2851.62</v>
      </c>
      <c r="AN7" s="38">
        <v>2706.77</v>
      </c>
      <c r="AO7" s="38">
        <v>101.85</v>
      </c>
      <c r="AP7" s="38">
        <v>110.77</v>
      </c>
      <c r="AQ7" s="38">
        <v>109.51</v>
      </c>
      <c r="AR7" s="38">
        <v>112.88</v>
      </c>
      <c r="AS7" s="38">
        <v>94.97</v>
      </c>
      <c r="AT7" s="38">
        <v>76.63</v>
      </c>
      <c r="AU7" s="38">
        <v>41.95</v>
      </c>
      <c r="AV7" s="38">
        <v>45.77</v>
      </c>
      <c r="AW7" s="38">
        <v>59.98</v>
      </c>
      <c r="AX7" s="38">
        <v>65.58</v>
      </c>
      <c r="AY7" s="38">
        <v>77.739999999999995</v>
      </c>
      <c r="AZ7" s="38">
        <v>49.07</v>
      </c>
      <c r="BA7" s="38">
        <v>46.78</v>
      </c>
      <c r="BB7" s="38">
        <v>47.44</v>
      </c>
      <c r="BC7" s="38">
        <v>49.18</v>
      </c>
      <c r="BD7" s="38">
        <v>47.72</v>
      </c>
      <c r="BE7" s="38">
        <v>49.61</v>
      </c>
      <c r="BF7" s="38">
        <v>3868.18</v>
      </c>
      <c r="BG7" s="38">
        <v>2019.89</v>
      </c>
      <c r="BH7" s="38">
        <v>1910.87</v>
      </c>
      <c r="BI7" s="38">
        <v>1498.39</v>
      </c>
      <c r="BJ7" s="38">
        <v>1594.41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50.3</v>
      </c>
      <c r="BR7" s="38">
        <v>29.14</v>
      </c>
      <c r="BS7" s="38">
        <v>59.25</v>
      </c>
      <c r="BT7" s="38">
        <v>55.67</v>
      </c>
      <c r="BU7" s="38">
        <v>44.96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308.32</v>
      </c>
      <c r="CC7" s="38">
        <v>531.05999999999995</v>
      </c>
      <c r="CD7" s="38">
        <v>261.3</v>
      </c>
      <c r="CE7" s="38">
        <v>278.01</v>
      </c>
      <c r="CF7" s="38">
        <v>343.83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77.03</v>
      </c>
      <c r="CN7" s="38">
        <v>76.22</v>
      </c>
      <c r="CO7" s="38">
        <v>76.489999999999995</v>
      </c>
      <c r="CP7" s="38">
        <v>78.650000000000006</v>
      </c>
      <c r="CQ7" s="38">
        <v>86.22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97.29</v>
      </c>
      <c r="CY7" s="38">
        <v>97.71</v>
      </c>
      <c r="CZ7" s="38">
        <v>97.69</v>
      </c>
      <c r="DA7" s="38">
        <v>97.7</v>
      </c>
      <c r="DB7" s="38">
        <v>97.69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>
        <v>24.21</v>
      </c>
      <c r="DJ7" s="38">
        <v>26.67</v>
      </c>
      <c r="DK7" s="38">
        <v>29.97</v>
      </c>
      <c r="DL7" s="38">
        <v>33.26</v>
      </c>
      <c r="DM7" s="38">
        <v>36.549999999999997</v>
      </c>
      <c r="DN7" s="38">
        <v>22.79</v>
      </c>
      <c r="DO7" s="38">
        <v>22.77</v>
      </c>
      <c r="DP7" s="38">
        <v>23.93</v>
      </c>
      <c r="DQ7" s="38">
        <v>24.68</v>
      </c>
      <c r="DR7" s="38">
        <v>24.68</v>
      </c>
      <c r="DS7" s="38">
        <v>25.37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0.04</v>
      </c>
      <c r="DZ7" s="38">
        <v>0</v>
      </c>
      <c r="EA7" s="38">
        <v>0</v>
      </c>
      <c r="EB7" s="38">
        <v>0.01</v>
      </c>
      <c r="EC7" s="38">
        <v>8.6199999999999992</v>
      </c>
      <c r="ED7" s="38">
        <v>6.2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高橋実穂</cp:lastModifiedBy>
  <dcterms:created xsi:type="dcterms:W3CDTF">2020-12-04T02:32:00Z</dcterms:created>
  <dcterms:modified xsi:type="dcterms:W3CDTF">2021-01-18T04:37:04Z</dcterms:modified>
  <cp:category/>
</cp:coreProperties>
</file>