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041\Desktop\経営比較分析表\"/>
    </mc:Choice>
  </mc:AlternateContent>
  <workbookProtection workbookAlgorithmName="SHA-512" workbookHashValue="PW/In98+B2fghc9G/X66vxnFPGRatEchxyUNYjwBevzh3pXKcJf1uCXQtKMvF/9kSV5s1kWqYDvYad6ywNaitQ==" workbookSaltValue="5Rx8I3+STN6Fy9iSKPRdm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<sst xmlns="http://schemas.openxmlformats.org/spreadsheetml/2006/main" count="236" uniqueCount="121">
  <si>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</si>
  <si>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</si>
  <si>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</si>
  <si>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</si>
  <si>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</si>
  <si>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</si>
  <si>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</si>
  <si>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</si>
  <si>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</si>
  <si>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</si>
  <si>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</si>
  <si>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</si>
  <si>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</si>
  <si>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</si>
  <si>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</si>
  <si>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</si>
  <si>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</si>
  <si>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</si>
  <si>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</si>
  <si>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</si>
  <si>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</si>
  <si>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</si>
  <si>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</si>
  <si>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</si>
  <si>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</si>
  <si>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</si>
  <si>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</si>
  <si>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</si>
  <si>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</si>
  <si>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</si>
  <si>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</si>
  <si>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</si>
  <si>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</si>
  <si>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</si>
  <si>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</si>
  <si>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</si>
  <si>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</si>
  <si>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</si>
  <si>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</si>
  <si>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</si>
  <si>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</si>
  <si>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</si>
  <si>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</si>
  <si>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</si>
  <si>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</si>
  <si>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</si>
  <si>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</si>
  <si>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</si>
  <si>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</si>
  <si>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</si>
  <si>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</si>
  <si>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</si>
  <si>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</si>
  <si>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</si>
  <si>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</si>
  <si>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</si>
  <si>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</si>
  <si>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</si>
  <si>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</si>
  <si>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</si>
  <si>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</si>
  <si>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</si>
  <si>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</si>
  <si>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</si>
  <si>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</si>
  <si>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</si>
  <si>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</si>
  <si>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</si>
  <si>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</si>
  <si>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</si>
  <si>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</si>
  <si>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</si>
  <si>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</si>
  <si>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</si>
  <si>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</si>
  <si>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</si>
  <si>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</si>
  <si>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</si>
  <si>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</si>
  <si>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</si>
  <si>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</si>
  <si>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</si>
  <si>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</si>
  <si>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</si>
  <si>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</si>
  <si>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</si>
  <si>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</si>
  <si>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</si>
  <si>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</si>
  <si>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</si>
  <si>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</si>
  <si>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</si>
  <si>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</si>
  <si>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</si>
  <si>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</si>
  <si>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</si>
  <si>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</si>
  <si>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</si>
  <si>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</si>
  <si>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</si>
  <si>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</si>
  <si>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</si>
  <si>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</si>
  <si>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</si>
  <si>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</si>
  <si>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</si>
  <si>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</si>
  <si>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</si>
  <si>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</si>
  <si>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</si>
  <si>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</si>
  <si>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</si>
  <si>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</si>
  <si>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</si>
  <si>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</si>
  <si>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</si>
  <si>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</si>
  <si>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</si>
  <si>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簡易排水事業は、主に料金収入、一般会計繰入金、前年度繰越金を財源としている。
小規模であるため、数値への影響が大きい。
前年度と比較すると、①収益的収支比率は増加しているが、内訳をみると料金収入は減少しており、前年より繰越金が少なかったため、一般会計繰越金で賄う部分が増えている。
また、総費用が増加したため⑤経費回収率は減少となっている。</t>
    <rPh sb="0" eb="2">
      <t>カンイ</t>
    </rPh>
    <rPh sb="2" eb="4">
      <t>ハイスイ</t>
    </rPh>
    <rPh sb="4" eb="6">
      <t>ジギョウ</t>
    </rPh>
    <rPh sb="8" eb="9">
      <t>オモ</t>
    </rPh>
    <rPh sb="10" eb="12">
      <t>リョウキン</t>
    </rPh>
    <rPh sb="12" eb="14">
      <t>シュウニュウ</t>
    </rPh>
    <rPh sb="15" eb="22">
      <t>イッパンカイケイクリイレキン</t>
    </rPh>
    <rPh sb="23" eb="26">
      <t>ゼンネンド</t>
    </rPh>
    <rPh sb="26" eb="28">
      <t>クリコシ</t>
    </rPh>
    <rPh sb="28" eb="29">
      <t>キン</t>
    </rPh>
    <rPh sb="30" eb="32">
      <t>ザイゲン</t>
    </rPh>
    <rPh sb="39" eb="42">
      <t>ショウキボ</t>
    </rPh>
    <rPh sb="48" eb="50">
      <t>スウチ</t>
    </rPh>
    <rPh sb="52" eb="54">
      <t>エイキョウ</t>
    </rPh>
    <rPh sb="55" eb="56">
      <t>オオ</t>
    </rPh>
    <rPh sb="60" eb="63">
      <t>ゼンネンド</t>
    </rPh>
    <rPh sb="64" eb="66">
      <t>ヒカク</t>
    </rPh>
    <rPh sb="71" eb="78">
      <t>シュウエキテキシュウシヒリツ</t>
    </rPh>
    <rPh sb="79" eb="81">
      <t>ゾウカ</t>
    </rPh>
    <rPh sb="87" eb="89">
      <t>ウチワケ</t>
    </rPh>
    <rPh sb="93" eb="97">
      <t>リョウキンシュウニュウ</t>
    </rPh>
    <rPh sb="98" eb="100">
      <t>ゲンショウ</t>
    </rPh>
    <rPh sb="105" eb="107">
      <t>ゼンネン</t>
    </rPh>
    <rPh sb="109" eb="111">
      <t>クリコシ</t>
    </rPh>
    <rPh sb="111" eb="112">
      <t>キン</t>
    </rPh>
    <rPh sb="113" eb="114">
      <t>スク</t>
    </rPh>
    <phoneticPr fontId="4"/>
  </si>
  <si>
    <t>現在、大きな修繕工事の予定はないが年数が経過しているため、状況を把握し、管理していく必要がある。</t>
    <rPh sb="0" eb="2">
      <t>ゲンザイ</t>
    </rPh>
    <rPh sb="3" eb="4">
      <t>オオ</t>
    </rPh>
    <rPh sb="6" eb="8">
      <t>シュウゼン</t>
    </rPh>
    <rPh sb="8" eb="10">
      <t>コウジ</t>
    </rPh>
    <rPh sb="11" eb="13">
      <t>ヨテイ</t>
    </rPh>
    <rPh sb="17" eb="19">
      <t>ネンスウ</t>
    </rPh>
    <rPh sb="20" eb="22">
      <t>ケイカ</t>
    </rPh>
    <rPh sb="29" eb="31">
      <t>ジョウキョウ</t>
    </rPh>
    <rPh sb="32" eb="34">
      <t>ハアク</t>
    </rPh>
    <rPh sb="36" eb="38">
      <t>カンリ</t>
    </rPh>
    <rPh sb="42" eb="44">
      <t>ヒツヨウ</t>
    </rPh>
    <phoneticPr fontId="4"/>
  </si>
  <si>
    <t>簡易排水事業は、料金収入が少なく費用のほとんどを一般会計繰入金で賄っている状況。
今後、多くの新規加入等は望めないため、事業の見直し（料金・管理状況等）を行う必要があると考える。</t>
    <rPh sb="0" eb="2">
      <t>カンイ</t>
    </rPh>
    <rPh sb="2" eb="4">
      <t>ハイスイ</t>
    </rPh>
    <rPh sb="4" eb="6">
      <t>ジギョウ</t>
    </rPh>
    <rPh sb="8" eb="10">
      <t>リョウキン</t>
    </rPh>
    <rPh sb="10" eb="12">
      <t>シュウニュウ</t>
    </rPh>
    <rPh sb="13" eb="14">
      <t>スク</t>
    </rPh>
    <rPh sb="16" eb="18">
      <t>ヒヨウ</t>
    </rPh>
    <rPh sb="24" eb="28">
      <t>イッパンカイケイ</t>
    </rPh>
    <rPh sb="28" eb="30">
      <t>クリイレ</t>
    </rPh>
    <rPh sb="30" eb="31">
      <t>キン</t>
    </rPh>
    <rPh sb="32" eb="33">
      <t>マカナ</t>
    </rPh>
    <rPh sb="37" eb="39">
      <t>ジョウキョウ</t>
    </rPh>
    <rPh sb="41" eb="43">
      <t>コンゴ</t>
    </rPh>
    <rPh sb="44" eb="45">
      <t>オオ</t>
    </rPh>
    <rPh sb="47" eb="49">
      <t>シンキ</t>
    </rPh>
    <rPh sb="49" eb="51">
      <t>カニュウ</t>
    </rPh>
    <rPh sb="51" eb="52">
      <t>トウ</t>
    </rPh>
    <rPh sb="53" eb="54">
      <t>ノゾ</t>
    </rPh>
    <rPh sb="60" eb="62">
      <t>ジギョウ</t>
    </rPh>
    <rPh sb="63" eb="65">
      <t>ミナオ</t>
    </rPh>
    <rPh sb="67" eb="69">
      <t>リョウキン</t>
    </rPh>
    <rPh sb="70" eb="75">
      <t>カンリジョウキョウトウ</t>
    </rPh>
    <rPh sb="77" eb="7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</si>
</sst>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4D-4BFB-AA02-0ADAE4E4AFC4}"/>
            </c:ext>
          </c:extLst>
        </c:ser>
        <c:dLbls>
          <c:showLegendKey val="0"/>
          <c:showVal val="0"/>
          <c:showCatName val="0"/>
          <c:showSerName val="0"/>
          <c:showPercent val="0"/>
          <c:showBubbleSize val="0"/>
        </c:dLbls>
        <c:gapWidth val="150"/>
        <c:axId val="368056024"/>
        <c:axId val="36805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C4D-4BFB-AA02-0ADAE4E4AFC4}"/>
            </c:ext>
          </c:extLst>
        </c:ser>
        <c:dLbls>
          <c:showLegendKey val="0"/>
          <c:showVal val="0"/>
          <c:showCatName val="0"/>
          <c:showSerName val="0"/>
          <c:showPercent val="0"/>
          <c:showBubbleSize val="0"/>
        </c:dLbls>
        <c:marker val="1"/>
        <c:smooth val="0"/>
        <c:axId val="368056024"/>
        <c:axId val="368051712"/>
      </c:lineChart>
      <c:dateAx>
        <c:axId val="368056024"/>
        <c:scaling>
          <c:orientation val="minMax"/>
        </c:scaling>
        <c:delete val="1"/>
        <c:axPos val="b"/>
        <c:numFmt formatCode="&quot;H&quot;yy" sourceLinked="1"/>
        <c:majorTickMark val="none"/>
        <c:minorTickMark val="none"/>
        <c:tickLblPos val="none"/>
        <c:crossAx val="368051712"/>
        <c:crosses val="autoZero"/>
        <c:auto val="1"/>
        <c:lblOffset val="100"/>
        <c:baseTimeUnit val="years"/>
      </c:dateAx>
      <c:valAx>
        <c:axId val="3680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5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22.5</c:v>
                </c:pt>
                <c:pt idx="1">
                  <c:v>20</c:v>
                </c:pt>
                <c:pt idx="2">
                  <c:v>20</c:v>
                </c:pt>
                <c:pt idx="3">
                  <c:v>17.5</c:v>
                </c:pt>
                <c:pt idx="4">
                  <c:v>17.5</c:v>
                </c:pt>
              </c:numCache>
            </c:numRef>
          </c:val>
          <c:extLst xmlns:c16r2="http://schemas.microsoft.com/office/drawing/2015/06/chart">
            <c:ext xmlns:c16="http://schemas.microsoft.com/office/drawing/2014/chart" uri="{C3380CC4-5D6E-409C-BE32-E72D297353CC}">
              <c16:uniqueId val="{00000000-4894-49C3-8EBA-64F11846F35F}"/>
            </c:ext>
          </c:extLst>
        </c:ser>
        <c:dLbls>
          <c:showLegendKey val="0"/>
          <c:showVal val="0"/>
          <c:showCatName val="0"/>
          <c:showSerName val="0"/>
          <c:showPercent val="0"/>
          <c:showBubbleSize val="0"/>
        </c:dLbls>
        <c:gapWidth val="150"/>
        <c:axId val="457463240"/>
        <c:axId val="45746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xmlns:c16r2="http://schemas.microsoft.com/office/drawing/2015/06/chart">
            <c:ext xmlns:c16="http://schemas.microsoft.com/office/drawing/2014/chart" uri="{C3380CC4-5D6E-409C-BE32-E72D297353CC}">
              <c16:uniqueId val="{00000001-4894-49C3-8EBA-64F11846F35F}"/>
            </c:ext>
          </c:extLst>
        </c:ser>
        <c:dLbls>
          <c:showLegendKey val="0"/>
          <c:showVal val="0"/>
          <c:showCatName val="0"/>
          <c:showSerName val="0"/>
          <c:showPercent val="0"/>
          <c:showBubbleSize val="0"/>
        </c:dLbls>
        <c:marker val="1"/>
        <c:smooth val="0"/>
        <c:axId val="457463240"/>
        <c:axId val="457463632"/>
      </c:lineChart>
      <c:dateAx>
        <c:axId val="457463240"/>
        <c:scaling>
          <c:orientation val="minMax"/>
        </c:scaling>
        <c:delete val="1"/>
        <c:axPos val="b"/>
        <c:numFmt formatCode="&quot;H&quot;yy" sourceLinked="1"/>
        <c:majorTickMark val="none"/>
        <c:minorTickMark val="none"/>
        <c:tickLblPos val="none"/>
        <c:crossAx val="457463632"/>
        <c:crosses val="autoZero"/>
        <c:auto val="1"/>
        <c:lblOffset val="100"/>
        <c:baseTimeUnit val="years"/>
      </c:dateAx>
      <c:valAx>
        <c:axId val="45746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6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94.44</c:v>
                </c:pt>
                <c:pt idx="1">
                  <c:v>93.94</c:v>
                </c:pt>
                <c:pt idx="2">
                  <c:v>88</c:v>
                </c:pt>
                <c:pt idx="3">
                  <c:v>87.5</c:v>
                </c:pt>
                <c:pt idx="4">
                  <c:v>88.89</c:v>
                </c:pt>
              </c:numCache>
            </c:numRef>
          </c:val>
          <c:extLst xmlns:c16r2="http://schemas.microsoft.com/office/drawing/2015/06/chart">
            <c:ext xmlns:c16="http://schemas.microsoft.com/office/drawing/2014/chart" uri="{C3380CC4-5D6E-409C-BE32-E72D297353CC}">
              <c16:uniqueId val="{00000000-540F-4C2C-81EC-CA4570735A33}"/>
            </c:ext>
          </c:extLst>
        </c:ser>
        <c:dLbls>
          <c:showLegendKey val="0"/>
          <c:showVal val="0"/>
          <c:showCatName val="0"/>
          <c:showSerName val="0"/>
          <c:showPercent val="0"/>
          <c:showBubbleSize val="0"/>
        </c:dLbls>
        <c:gapWidth val="150"/>
        <c:axId val="457457752"/>
        <c:axId val="4574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xmlns:c16r2="http://schemas.microsoft.com/office/drawing/2015/06/chart">
            <c:ext xmlns:c16="http://schemas.microsoft.com/office/drawing/2014/chart" uri="{C3380CC4-5D6E-409C-BE32-E72D297353CC}">
              <c16:uniqueId val="{00000001-540F-4C2C-81EC-CA4570735A33}"/>
            </c:ext>
          </c:extLst>
        </c:ser>
        <c:dLbls>
          <c:showLegendKey val="0"/>
          <c:showVal val="0"/>
          <c:showCatName val="0"/>
          <c:showSerName val="0"/>
          <c:showPercent val="0"/>
          <c:showBubbleSize val="0"/>
        </c:dLbls>
        <c:marker val="1"/>
        <c:smooth val="0"/>
        <c:axId val="457457752"/>
        <c:axId val="457469120"/>
      </c:lineChart>
      <c:dateAx>
        <c:axId val="457457752"/>
        <c:scaling>
          <c:orientation val="minMax"/>
        </c:scaling>
        <c:delete val="1"/>
        <c:axPos val="b"/>
        <c:numFmt formatCode="&quot;H&quot;yy" sourceLinked="1"/>
        <c:majorTickMark val="none"/>
        <c:minorTickMark val="none"/>
        <c:tickLblPos val="none"/>
        <c:crossAx val="457469120"/>
        <c:crosses val="autoZero"/>
        <c:auto val="1"/>
        <c:lblOffset val="100"/>
        <c:baseTimeUnit val="years"/>
      </c:dateAx>
      <c:valAx>
        <c:axId val="4574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5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100.06</c:v>
                </c:pt>
                <c:pt idx="1">
                  <c:v>99.9</c:v>
                </c:pt>
                <c:pt idx="2">
                  <c:v>100.83</c:v>
                </c:pt>
                <c:pt idx="3">
                  <c:v>99.14</c:v>
                </c:pt>
                <c:pt idx="4">
                  <c:v>99.51</c:v>
                </c:pt>
              </c:numCache>
            </c:numRef>
          </c:val>
          <c:extLst xmlns:c16r2="http://schemas.microsoft.com/office/drawing/2015/06/chart">
            <c:ext xmlns:c16="http://schemas.microsoft.com/office/drawing/2014/chart" uri="{C3380CC4-5D6E-409C-BE32-E72D297353CC}">
              <c16:uniqueId val="{00000000-BAE4-4CE4-8E8D-3686F4BD7D9D}"/>
            </c:ext>
          </c:extLst>
        </c:ser>
        <c:dLbls>
          <c:showLegendKey val="0"/>
          <c:showVal val="0"/>
          <c:showCatName val="0"/>
          <c:showSerName val="0"/>
          <c:showPercent val="0"/>
          <c:showBubbleSize val="0"/>
        </c:dLbls>
        <c:gapWidth val="150"/>
        <c:axId val="368056808"/>
        <c:axId val="36805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E4-4CE4-8E8D-3686F4BD7D9D}"/>
            </c:ext>
          </c:extLst>
        </c:ser>
        <c:dLbls>
          <c:showLegendKey val="0"/>
          <c:showVal val="0"/>
          <c:showCatName val="0"/>
          <c:showSerName val="0"/>
          <c:showPercent val="0"/>
          <c:showBubbleSize val="0"/>
        </c:dLbls>
        <c:marker val="1"/>
        <c:smooth val="0"/>
        <c:axId val="368056808"/>
        <c:axId val="368052888"/>
      </c:lineChart>
      <c:dateAx>
        <c:axId val="368056808"/>
        <c:scaling>
          <c:orientation val="minMax"/>
        </c:scaling>
        <c:delete val="1"/>
        <c:axPos val="b"/>
        <c:numFmt formatCode="&quot;H&quot;yy" sourceLinked="1"/>
        <c:majorTickMark val="none"/>
        <c:minorTickMark val="none"/>
        <c:tickLblPos val="none"/>
        <c:crossAx val="368052888"/>
        <c:crosses val="autoZero"/>
        <c:auto val="1"/>
        <c:lblOffset val="100"/>
        <c:baseTimeUnit val="years"/>
      </c:dateAx>
      <c:valAx>
        <c:axId val="36805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5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B3-412F-953A-F574E19B174B}"/>
            </c:ext>
          </c:extLst>
        </c:ser>
        <c:dLbls>
          <c:showLegendKey val="0"/>
          <c:showVal val="0"/>
          <c:showCatName val="0"/>
          <c:showSerName val="0"/>
          <c:showPercent val="0"/>
          <c:showBubbleSize val="0"/>
        </c:dLbls>
        <c:gapWidth val="150"/>
        <c:axId val="368057592"/>
        <c:axId val="36805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B3-412F-953A-F574E19B174B}"/>
            </c:ext>
          </c:extLst>
        </c:ser>
        <c:dLbls>
          <c:showLegendKey val="0"/>
          <c:showVal val="0"/>
          <c:showCatName val="0"/>
          <c:showSerName val="0"/>
          <c:showPercent val="0"/>
          <c:showBubbleSize val="0"/>
        </c:dLbls>
        <c:marker val="1"/>
        <c:smooth val="0"/>
        <c:axId val="368057592"/>
        <c:axId val="368052496"/>
      </c:lineChart>
      <c:dateAx>
        <c:axId val="368057592"/>
        <c:scaling>
          <c:orientation val="minMax"/>
        </c:scaling>
        <c:delete val="1"/>
        <c:axPos val="b"/>
        <c:numFmt formatCode="&quot;H&quot;yy" sourceLinked="1"/>
        <c:majorTickMark val="none"/>
        <c:minorTickMark val="none"/>
        <c:tickLblPos val="none"/>
        <c:crossAx val="368052496"/>
        <c:crosses val="autoZero"/>
        <c:auto val="1"/>
        <c:lblOffset val="100"/>
        <c:baseTimeUnit val="years"/>
      </c:dateAx>
      <c:valAx>
        <c:axId val="36805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5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07-43D9-8041-C5E25ADA9E27}"/>
            </c:ext>
          </c:extLst>
        </c:ser>
        <c:dLbls>
          <c:showLegendKey val="0"/>
          <c:showVal val="0"/>
          <c:showCatName val="0"/>
          <c:showSerName val="0"/>
          <c:showPercent val="0"/>
          <c:showBubbleSize val="0"/>
        </c:dLbls>
        <c:gapWidth val="150"/>
        <c:axId val="368057200"/>
        <c:axId val="36805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07-43D9-8041-C5E25ADA9E27}"/>
            </c:ext>
          </c:extLst>
        </c:ser>
        <c:dLbls>
          <c:showLegendKey val="0"/>
          <c:showVal val="0"/>
          <c:showCatName val="0"/>
          <c:showSerName val="0"/>
          <c:showPercent val="0"/>
          <c:showBubbleSize val="0"/>
        </c:dLbls>
        <c:marker val="1"/>
        <c:smooth val="0"/>
        <c:axId val="368057200"/>
        <c:axId val="368055632"/>
      </c:lineChart>
      <c:dateAx>
        <c:axId val="368057200"/>
        <c:scaling>
          <c:orientation val="minMax"/>
        </c:scaling>
        <c:delete val="1"/>
        <c:axPos val="b"/>
        <c:numFmt formatCode="&quot;H&quot;yy" sourceLinked="1"/>
        <c:majorTickMark val="none"/>
        <c:minorTickMark val="none"/>
        <c:tickLblPos val="none"/>
        <c:crossAx val="368055632"/>
        <c:crosses val="autoZero"/>
        <c:auto val="1"/>
        <c:lblOffset val="100"/>
        <c:baseTimeUnit val="years"/>
      </c:dateAx>
      <c:valAx>
        <c:axId val="36805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66-4CAD-A01F-23E06290A755}"/>
            </c:ext>
          </c:extLst>
        </c:ser>
        <c:dLbls>
          <c:showLegendKey val="0"/>
          <c:showVal val="0"/>
          <c:showCatName val="0"/>
          <c:showSerName val="0"/>
          <c:showPercent val="0"/>
          <c:showBubbleSize val="0"/>
        </c:dLbls>
        <c:gapWidth val="150"/>
        <c:axId val="457460888"/>
        <c:axId val="45746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66-4CAD-A01F-23E06290A755}"/>
            </c:ext>
          </c:extLst>
        </c:ser>
        <c:dLbls>
          <c:showLegendKey val="0"/>
          <c:showVal val="0"/>
          <c:showCatName val="0"/>
          <c:showSerName val="0"/>
          <c:showPercent val="0"/>
          <c:showBubbleSize val="0"/>
        </c:dLbls>
        <c:marker val="1"/>
        <c:smooth val="0"/>
        <c:axId val="457460888"/>
        <c:axId val="457462064"/>
      </c:lineChart>
      <c:dateAx>
        <c:axId val="457460888"/>
        <c:scaling>
          <c:orientation val="minMax"/>
        </c:scaling>
        <c:delete val="1"/>
        <c:axPos val="b"/>
        <c:numFmt formatCode="&quot;H&quot;yy" sourceLinked="1"/>
        <c:majorTickMark val="none"/>
        <c:minorTickMark val="none"/>
        <c:tickLblPos val="none"/>
        <c:crossAx val="457462064"/>
        <c:crosses val="autoZero"/>
        <c:auto val="1"/>
        <c:lblOffset val="100"/>
        <c:baseTimeUnit val="years"/>
      </c:dateAx>
      <c:valAx>
        <c:axId val="45746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6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39-4740-B970-28B208633D1C}"/>
            </c:ext>
          </c:extLst>
        </c:ser>
        <c:dLbls>
          <c:showLegendKey val="0"/>
          <c:showVal val="0"/>
          <c:showCatName val="0"/>
          <c:showSerName val="0"/>
          <c:showPercent val="0"/>
          <c:showBubbleSize val="0"/>
        </c:dLbls>
        <c:gapWidth val="150"/>
        <c:axId val="457467160"/>
        <c:axId val="45746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39-4740-B970-28B208633D1C}"/>
            </c:ext>
          </c:extLst>
        </c:ser>
        <c:dLbls>
          <c:showLegendKey val="0"/>
          <c:showVal val="0"/>
          <c:showCatName val="0"/>
          <c:showSerName val="0"/>
          <c:showPercent val="0"/>
          <c:showBubbleSize val="0"/>
        </c:dLbls>
        <c:marker val="1"/>
        <c:smooth val="0"/>
        <c:axId val="457467160"/>
        <c:axId val="457466376"/>
      </c:lineChart>
      <c:dateAx>
        <c:axId val="457467160"/>
        <c:scaling>
          <c:orientation val="minMax"/>
        </c:scaling>
        <c:delete val="1"/>
        <c:axPos val="b"/>
        <c:numFmt formatCode="&quot;H&quot;yy" sourceLinked="1"/>
        <c:majorTickMark val="none"/>
        <c:minorTickMark val="none"/>
        <c:tickLblPos val="none"/>
        <c:crossAx val="457466376"/>
        <c:crosses val="autoZero"/>
        <c:auto val="1"/>
        <c:lblOffset val="100"/>
        <c:baseTimeUnit val="years"/>
      </c:dateAx>
      <c:valAx>
        <c:axId val="45746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6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60-4FB5-955A-DD73437F86FD}"/>
            </c:ext>
          </c:extLst>
        </c:ser>
        <c:dLbls>
          <c:showLegendKey val="0"/>
          <c:showVal val="0"/>
          <c:showCatName val="0"/>
          <c:showSerName val="0"/>
          <c:showPercent val="0"/>
          <c:showBubbleSize val="0"/>
        </c:dLbls>
        <c:gapWidth val="150"/>
        <c:axId val="457464024"/>
        <c:axId val="45745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xmlns:c16r2="http://schemas.microsoft.com/office/drawing/2015/06/chart">
            <c:ext xmlns:c16="http://schemas.microsoft.com/office/drawing/2014/chart" uri="{C3380CC4-5D6E-409C-BE32-E72D297353CC}">
              <c16:uniqueId val="{00000001-EA60-4FB5-955A-DD73437F86FD}"/>
            </c:ext>
          </c:extLst>
        </c:ser>
        <c:dLbls>
          <c:showLegendKey val="0"/>
          <c:showVal val="0"/>
          <c:showCatName val="0"/>
          <c:showSerName val="0"/>
          <c:showPercent val="0"/>
          <c:showBubbleSize val="0"/>
        </c:dLbls>
        <c:marker val="1"/>
        <c:smooth val="0"/>
        <c:axId val="457464024"/>
        <c:axId val="457458536"/>
      </c:lineChart>
      <c:dateAx>
        <c:axId val="457464024"/>
        <c:scaling>
          <c:orientation val="minMax"/>
        </c:scaling>
        <c:delete val="1"/>
        <c:axPos val="b"/>
        <c:numFmt formatCode="&quot;H&quot;yy" sourceLinked="1"/>
        <c:majorTickMark val="none"/>
        <c:minorTickMark val="none"/>
        <c:tickLblPos val="none"/>
        <c:crossAx val="457458536"/>
        <c:crosses val="autoZero"/>
        <c:auto val="1"/>
        <c:lblOffset val="100"/>
        <c:baseTimeUnit val="years"/>
      </c:dateAx>
      <c:valAx>
        <c:axId val="45745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6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12.16</c:v>
                </c:pt>
                <c:pt idx="1">
                  <c:v>10.77</c:v>
                </c:pt>
                <c:pt idx="2">
                  <c:v>13.15</c:v>
                </c:pt>
                <c:pt idx="3">
                  <c:v>21.6</c:v>
                </c:pt>
                <c:pt idx="4">
                  <c:v>19.43</c:v>
                </c:pt>
              </c:numCache>
            </c:numRef>
          </c:val>
          <c:extLst xmlns:c16r2="http://schemas.microsoft.com/office/drawing/2015/06/chart">
            <c:ext xmlns:c16="http://schemas.microsoft.com/office/drawing/2014/chart" uri="{C3380CC4-5D6E-409C-BE32-E72D297353CC}">
              <c16:uniqueId val="{00000000-6C80-447F-A3C9-17176B7F3E5B}"/>
            </c:ext>
          </c:extLst>
        </c:ser>
        <c:dLbls>
          <c:showLegendKey val="0"/>
          <c:showVal val="0"/>
          <c:showCatName val="0"/>
          <c:showSerName val="0"/>
          <c:showPercent val="0"/>
          <c:showBubbleSize val="0"/>
        </c:dLbls>
        <c:gapWidth val="150"/>
        <c:axId val="457461672"/>
        <c:axId val="45746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xmlns:c16r2="http://schemas.microsoft.com/office/drawing/2015/06/chart">
            <c:ext xmlns:c16="http://schemas.microsoft.com/office/drawing/2014/chart" uri="{C3380CC4-5D6E-409C-BE32-E72D297353CC}">
              <c16:uniqueId val="{00000001-6C80-447F-A3C9-17176B7F3E5B}"/>
            </c:ext>
          </c:extLst>
        </c:ser>
        <c:dLbls>
          <c:showLegendKey val="0"/>
          <c:showVal val="0"/>
          <c:showCatName val="0"/>
          <c:showSerName val="0"/>
          <c:showPercent val="0"/>
          <c:showBubbleSize val="0"/>
        </c:dLbls>
        <c:marker val="1"/>
        <c:smooth val="0"/>
        <c:axId val="457461672"/>
        <c:axId val="457460104"/>
      </c:lineChart>
      <c:dateAx>
        <c:axId val="457461672"/>
        <c:scaling>
          <c:orientation val="minMax"/>
        </c:scaling>
        <c:delete val="1"/>
        <c:axPos val="b"/>
        <c:numFmt formatCode="&quot;H&quot;yy" sourceLinked="1"/>
        <c:majorTickMark val="none"/>
        <c:minorTickMark val="none"/>
        <c:tickLblPos val="none"/>
        <c:crossAx val="457460104"/>
        <c:crosses val="autoZero"/>
        <c:auto val="1"/>
        <c:lblOffset val="100"/>
        <c:baseTimeUnit val="years"/>
      </c:dateAx>
      <c:valAx>
        <c:axId val="45746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6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1477.77</c:v>
                </c:pt>
                <c:pt idx="1">
                  <c:v>1448.49</c:v>
                </c:pt>
                <c:pt idx="2">
                  <c:v>1145.3800000000001</c:v>
                </c:pt>
                <c:pt idx="3">
                  <c:v>762.2</c:v>
                </c:pt>
                <c:pt idx="4">
                  <c:v>739.05</c:v>
                </c:pt>
              </c:numCache>
            </c:numRef>
          </c:val>
          <c:extLst xmlns:c16r2="http://schemas.microsoft.com/office/drawing/2015/06/chart">
            <c:ext xmlns:c16="http://schemas.microsoft.com/office/drawing/2014/chart" uri="{C3380CC4-5D6E-409C-BE32-E72D297353CC}">
              <c16:uniqueId val="{00000000-5AEC-44EE-B928-ADFC436DDC59}"/>
            </c:ext>
          </c:extLst>
        </c:ser>
        <c:dLbls>
          <c:showLegendKey val="0"/>
          <c:showVal val="0"/>
          <c:showCatName val="0"/>
          <c:showSerName val="0"/>
          <c:showPercent val="0"/>
          <c:showBubbleSize val="0"/>
        </c:dLbls>
        <c:gapWidth val="150"/>
        <c:axId val="457459320"/>
        <c:axId val="45746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xmlns:c16r2="http://schemas.microsoft.com/office/drawing/2015/06/chart">
            <c:ext xmlns:c16="http://schemas.microsoft.com/office/drawing/2014/chart" uri="{C3380CC4-5D6E-409C-BE32-E72D297353CC}">
              <c16:uniqueId val="{00000001-5AEC-44EE-B928-ADFC436DDC59}"/>
            </c:ext>
          </c:extLst>
        </c:ser>
        <c:dLbls>
          <c:showLegendKey val="0"/>
          <c:showVal val="0"/>
          <c:showCatName val="0"/>
          <c:showSerName val="0"/>
          <c:showPercent val="0"/>
          <c:showBubbleSize val="0"/>
        </c:dLbls>
        <c:marker val="1"/>
        <c:smooth val="0"/>
        <c:axId val="457459320"/>
        <c:axId val="457466768"/>
      </c:lineChart>
      <c:dateAx>
        <c:axId val="457459320"/>
        <c:scaling>
          <c:orientation val="minMax"/>
        </c:scaling>
        <c:delete val="1"/>
        <c:axPos val="b"/>
        <c:numFmt formatCode="&quot;H&quot;yy" sourceLinked="1"/>
        <c:majorTickMark val="none"/>
        <c:minorTickMark val="none"/>
        <c:tickLblPos val="none"/>
        <c:crossAx val="457466768"/>
        <c:crosses val="autoZero"/>
        <c:auto val="1"/>
        <c:lblOffset val="100"/>
        <c:baseTimeUnit val="years"/>
      </c:dateAx>
      <c:valAx>
        <c:axId val="45746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5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北塩原村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2722</v>
      </c>
      <c r="AM8" s="69"/>
      <c r="AN8" s="69"/>
      <c r="AO8" s="69"/>
      <c r="AP8" s="69"/>
      <c r="AQ8" s="69"/>
      <c r="AR8" s="69"/>
      <c r="AS8" s="69"/>
      <c r="AT8" s="68">
        <f>データ!T6</f>
        <v>234.08</v>
      </c>
      <c r="AU8" s="68"/>
      <c r="AV8" s="68"/>
      <c r="AW8" s="68"/>
      <c r="AX8" s="68"/>
      <c r="AY8" s="68"/>
      <c r="AZ8" s="68"/>
      <c r="BA8" s="68"/>
      <c r="BB8" s="68">
        <f>データ!U6</f>
        <v>11.63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v>
      </c>
      <c r="Q10" s="68"/>
      <c r="R10" s="68"/>
      <c r="S10" s="68"/>
      <c r="T10" s="68"/>
      <c r="U10" s="68"/>
      <c r="V10" s="68"/>
      <c r="W10" s="68">
        <f>データ!Q6</f>
        <v>103.02</v>
      </c>
      <c r="X10" s="68"/>
      <c r="Y10" s="68"/>
      <c r="Z10" s="68"/>
      <c r="AA10" s="68"/>
      <c r="AB10" s="68"/>
      <c r="AC10" s="68"/>
      <c r="AD10" s="69">
        <f>データ!R6</f>
        <v>2695</v>
      </c>
      <c r="AE10" s="69"/>
      <c r="AF10" s="69"/>
      <c r="AG10" s="69"/>
      <c r="AH10" s="69"/>
      <c r="AI10" s="69"/>
      <c r="AJ10" s="69"/>
      <c r="AK10" s="2"/>
      <c r="AL10" s="69">
        <f>データ!V6</f>
        <v>27</v>
      </c>
      <c r="AM10" s="69"/>
      <c r="AN10" s="69"/>
      <c r="AO10" s="69"/>
      <c r="AP10" s="69"/>
      <c r="AQ10" s="69"/>
      <c r="AR10" s="69"/>
      <c r="AS10" s="69"/>
      <c r="AT10" s="68">
        <f>データ!W6</f>
        <v>0.08</v>
      </c>
      <c r="AU10" s="68"/>
      <c r="AV10" s="68"/>
      <c r="AW10" s="68"/>
      <c r="AX10" s="68"/>
      <c r="AY10" s="68"/>
      <c r="AZ10" s="68"/>
      <c r="BA10" s="68"/>
      <c r="BB10" s="68">
        <f>データ!X6</f>
        <v>337.5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【129.40】</v>
      </c>
      <c r="I86" s="26" t="str">
        <f>データ!CA6</f>
        <v>【38.41】</v>
      </c>
      <c r="J86" s="26" t="str">
        <f>データ!CL6</f>
        <v>【501.56】</v>
      </c>
      <c r="K86" s="26" t="str">
        <f>データ!CW6</f>
        <v>【26.64】</v>
      </c>
      <c r="L86" s="26" t="str">
        <f>データ!DH6</f>
        <v>【95.52】</v>
      </c>
      <c r="M86" s="26" t="s">
        <v>43</v>
      </c>
      <c r="N86" s="26" t="s">
        <v>45</v>
      </c>
      <c r="O86" s="26" t="str">
        <f>データ!EO6</f>
        <v>【0.00】</v>
      </c>
    </row>
  </sheetData>
  <sheetProtection algorithmName="SHA-512" hashValue="Jy7bTnb98xL7lm8V0frOlXAWcK4PKh4HPKeIBFd8milVd8RKOHB6O5ap66Q9CH4nOEGfFvabWu/JAUlt16drTA==" saltValue="OCfQRUXC1NZ3Oi6hvuXV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74021</v>
      </c>
      <c r="D6" s="33">
        <f t="shared" si="3"/>
        <v>47</v>
      </c>
      <c r="E6" s="33">
        <f t="shared" si="3"/>
        <v>17</v>
      </c>
      <c r="F6" s="33">
        <f t="shared" si="3"/>
        <v>8</v>
      </c>
      <c r="G6" s="33">
        <f t="shared" si="3"/>
        <v>0</v>
      </c>
      <c r="H6" s="33" t="str">
        <f t="shared" si="3"/>
        <v>福島県　北塩原村</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1</v>
      </c>
      <c r="Q6" s="34">
        <f t="shared" si="3"/>
        <v>103.02</v>
      </c>
      <c r="R6" s="34">
        <f t="shared" si="3"/>
        <v>2695</v>
      </c>
      <c r="S6" s="34">
        <f t="shared" si="3"/>
        <v>2722</v>
      </c>
      <c r="T6" s="34">
        <f t="shared" si="3"/>
        <v>234.08</v>
      </c>
      <c r="U6" s="34">
        <f t="shared" si="3"/>
        <v>11.63</v>
      </c>
      <c r="V6" s="34">
        <f t="shared" si="3"/>
        <v>27</v>
      </c>
      <c r="W6" s="34">
        <f t="shared" si="3"/>
        <v>0.08</v>
      </c>
      <c r="X6" s="34">
        <f t="shared" si="3"/>
        <v>337.5</v>
      </c>
      <c r="Y6" s="35">
        <f>IF(Y7="",NA(),Y7)</f>
        <v>100.06</v>
      </c>
      <c r="Z6" s="35">
        <f t="shared" ref="Z6:AH6" si="4">IF(Z7="",NA(),Z7)</f>
        <v>99.9</v>
      </c>
      <c r="AA6" s="35">
        <f t="shared" si="4"/>
        <v>100.83</v>
      </c>
      <c r="AB6" s="35">
        <f t="shared" si="4"/>
        <v>99.14</v>
      </c>
      <c r="AC6" s="35">
        <f t="shared" si="4"/>
        <v>99.51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332.28</v>
      </c>
      <c r="BL6" s="35">
        <f t="shared" si="7"/>
        <v>274.07</v>
      </c>
      <c r="BM6" s="35">
        <f t="shared" si="7"/>
        <v>243.02</v>
      </c>
      <c r="BN6" s="35">
        <f t="shared" si="7"/>
        <v>196.19</v>
      </c>
      <c r="BO6" s="35">
        <f t="shared" si="7"/>
        <v>129.4</v>
      </c>
      <c r="BP6" s="34" t="str">
        <f>IF(BP7="","",IF(BP7="-","【-】","【"&amp;SUBSTITUTE(TEXT(BP7,"#,##0.00"),"-","△")&amp;"】"))</f>
        <v>【129.40】</v>
      </c>
      <c r="BQ6" s="35">
        <f>IF(BQ7="",NA(),BQ7)</f>
        <v>12.16</v>
      </c>
      <c r="BR6" s="35">
        <f t="shared" ref="BR6:BZ6" si="8">IF(BR7="",NA(),BR7)</f>
        <v>10.77</v>
      </c>
      <c r="BS6" s="35">
        <f t="shared" si="8"/>
        <v>13.15</v>
      </c>
      <c r="BT6" s="35">
        <f t="shared" si="8"/>
        <v>21.6</v>
      </c>
      <c r="BU6" s="35">
        <f t="shared" si="8"/>
        <v>19.43</v>
      </c>
      <c r="BV6" s="35">
        <f t="shared" si="8"/>
        <v>35.83</v>
      </c>
      <c r="BW6" s="35">
        <f t="shared" si="8"/>
        <v>37.06</v>
      </c>
      <c r="BX6" s="35">
        <f t="shared" si="8"/>
        <v>41.35</v>
      </c>
      <c r="BY6" s="35">
        <f t="shared" si="8"/>
        <v>39.07</v>
      </c>
      <c r="BZ6" s="35">
        <f t="shared" si="8"/>
        <v>38.409999999999997</v>
      </c>
      <c r="CA6" s="34" t="str">
        <f>IF(CA7="","",IF(CA7="-","【-】","【"&amp;SUBSTITUTE(TEXT(CA7,"#,##0.00"),"-","△")&amp;"】"))</f>
        <v>【38.41】</v>
      </c>
      <c r="CB6" s="35">
        <f>IF(CB7="",NA(),CB7)</f>
        <v>1477.77</v>
      </c>
      <c r="CC6" s="35">
        <f t="shared" ref="CC6:CK6" si="9">IF(CC7="",NA(),CC7)</f>
        <v>1448.49</v>
      </c>
      <c r="CD6" s="35">
        <f t="shared" si="9"/>
        <v>1145.3800000000001</v>
      </c>
      <c r="CE6" s="35">
        <f t="shared" si="9"/>
        <v>762.2</v>
      </c>
      <c r="CF6" s="35">
        <f t="shared" si="9"/>
        <v>739.05</v>
      </c>
      <c r="CG6" s="35">
        <f t="shared" si="9"/>
        <v>528.37</v>
      </c>
      <c r="CH6" s="35">
        <f t="shared" si="9"/>
        <v>514.20000000000005</v>
      </c>
      <c r="CI6" s="35">
        <f t="shared" si="9"/>
        <v>456.7</v>
      </c>
      <c r="CJ6" s="35">
        <f t="shared" si="9"/>
        <v>485</v>
      </c>
      <c r="CK6" s="35">
        <f t="shared" si="9"/>
        <v>501.56</v>
      </c>
      <c r="CL6" s="34" t="str">
        <f>IF(CL7="","",IF(CL7="-","【-】","【"&amp;SUBSTITUTE(TEXT(CL7,"#,##0.00"),"-","△")&amp;"】"))</f>
        <v>【501.56】</v>
      </c>
      <c r="CM6" s="35">
        <f>IF(CM7="",NA(),CM7)</f>
        <v>22.5</v>
      </c>
      <c r="CN6" s="35">
        <f t="shared" ref="CN6:CV6" si="10">IF(CN7="",NA(),CN7)</f>
        <v>20</v>
      </c>
      <c r="CO6" s="35">
        <f t="shared" si="10"/>
        <v>20</v>
      </c>
      <c r="CP6" s="35">
        <f t="shared" si="10"/>
        <v>17.5</v>
      </c>
      <c r="CQ6" s="35">
        <f t="shared" si="10"/>
        <v>17.5</v>
      </c>
      <c r="CR6" s="35">
        <f t="shared" si="10"/>
        <v>27.46</v>
      </c>
      <c r="CS6" s="35">
        <f t="shared" si="10"/>
        <v>27.55</v>
      </c>
      <c r="CT6" s="35">
        <f t="shared" si="10"/>
        <v>27.26</v>
      </c>
      <c r="CU6" s="35">
        <f t="shared" si="10"/>
        <v>27.09</v>
      </c>
      <c r="CV6" s="35">
        <f t="shared" si="10"/>
        <v>26.64</v>
      </c>
      <c r="CW6" s="34" t="str">
        <f>IF(CW7="","",IF(CW7="-","【-】","【"&amp;SUBSTITUTE(TEXT(CW7,"#,##0.00"),"-","△")&amp;"】"))</f>
        <v>【26.64】</v>
      </c>
      <c r="CX6" s="35">
        <f>IF(CX7="",NA(),CX7)</f>
        <v>94.44</v>
      </c>
      <c r="CY6" s="35">
        <f t="shared" ref="CY6:DG6" si="11">IF(CY7="",NA(),CY7)</f>
        <v>93.94</v>
      </c>
      <c r="CZ6" s="35">
        <f t="shared" si="11"/>
        <v>88</v>
      </c>
      <c r="DA6" s="35">
        <f t="shared" si="11"/>
        <v>87.5</v>
      </c>
      <c r="DB6" s="35">
        <f t="shared" si="11"/>
        <v>88.89</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74021</v>
      </c>
      <c r="D7" s="37">
        <v>47</v>
      </c>
      <c r="E7" s="37">
        <v>17</v>
      </c>
      <c r="F7" s="37">
        <v>8</v>
      </c>
      <c r="G7" s="37">
        <v>0</v>
      </c>
      <c r="H7" s="37" t="s">
        <v>99</v>
      </c>
      <c r="I7" s="37" t="s">
        <v>100</v>
      </c>
      <c r="J7" s="37" t="s">
        <v>101</v>
      </c>
      <c r="K7" s="37" t="s">
        <v>102</v>
      </c>
      <c r="L7" s="37" t="s">
        <v>103</v>
      </c>
      <c r="M7" s="37" t="s">
        <v>104</v>
      </c>
      <c r="N7" s="38" t="s">
        <v>105</v>
      </c>
      <c r="O7" s="38" t="s">
        <v>106</v>
      </c>
      <c r="P7" s="38">
        <v>1</v>
      </c>
      <c r="Q7" s="38">
        <v>103.02</v>
      </c>
      <c r="R7" s="38">
        <v>2695</v>
      </c>
      <c r="S7" s="38">
        <v>2722</v>
      </c>
      <c r="T7" s="38">
        <v>234.08</v>
      </c>
      <c r="U7" s="38">
        <v>11.63</v>
      </c>
      <c r="V7" s="38">
        <v>27</v>
      </c>
      <c r="W7" s="38">
        <v>0.08</v>
      </c>
      <c r="X7" s="38">
        <v>337.5</v>
      </c>
      <c r="Y7" s="38">
        <v>100.06</v>
      </c>
      <c r="Z7" s="38">
        <v>99.9</v>
      </c>
      <c r="AA7" s="38">
        <v>100.83</v>
      </c>
      <c r="AB7" s="38">
        <v>99.14</v>
      </c>
      <c r="AC7" s="38">
        <v>99.51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332.28</v>
      </c>
      <c r="BL7" s="38">
        <v>274.07</v>
      </c>
      <c r="BM7" s="38">
        <v>243.02</v>
      </c>
      <c r="BN7" s="38">
        <v>196.19</v>
      </c>
      <c r="BO7" s="38">
        <v>129.4</v>
      </c>
      <c r="BP7" s="38">
        <v>129.4</v>
      </c>
      <c r="BQ7" s="38">
        <v>12.16</v>
      </c>
      <c r="BR7" s="38">
        <v>10.77</v>
      </c>
      <c r="BS7" s="38">
        <v>13.15</v>
      </c>
      <c r="BT7" s="38">
        <v>21.6</v>
      </c>
      <c r="BU7" s="38">
        <v>19.43</v>
      </c>
      <c r="BV7" s="38">
        <v>35.83</v>
      </c>
      <c r="BW7" s="38">
        <v>37.06</v>
      </c>
      <c r="BX7" s="38">
        <v>41.35</v>
      </c>
      <c r="BY7" s="38">
        <v>39.07</v>
      </c>
      <c r="BZ7" s="38">
        <v>38.409999999999997</v>
      </c>
      <c r="CA7" s="38">
        <v>38.409999999999997</v>
      </c>
      <c r="CB7" s="38">
        <v>1477.77</v>
      </c>
      <c r="CC7" s="38">
        <v>1448.49</v>
      </c>
      <c r="CD7" s="38">
        <v>1145.3800000000001</v>
      </c>
      <c r="CE7" s="38">
        <v>762.2</v>
      </c>
      <c r="CF7" s="38">
        <v>739.05</v>
      </c>
      <c r="CG7" s="38">
        <v>528.37</v>
      </c>
      <c r="CH7" s="38">
        <v>514.20000000000005</v>
      </c>
      <c r="CI7" s="38">
        <v>456.7</v>
      </c>
      <c r="CJ7" s="38">
        <v>485</v>
      </c>
      <c r="CK7" s="38">
        <v>501.56</v>
      </c>
      <c r="CL7" s="38">
        <v>501.56</v>
      </c>
      <c r="CM7" s="38">
        <v>22.5</v>
      </c>
      <c r="CN7" s="38">
        <v>20</v>
      </c>
      <c r="CO7" s="38">
        <v>20</v>
      </c>
      <c r="CP7" s="38">
        <v>17.5</v>
      </c>
      <c r="CQ7" s="38">
        <v>17.5</v>
      </c>
      <c r="CR7" s="38">
        <v>27.46</v>
      </c>
      <c r="CS7" s="38">
        <v>27.55</v>
      </c>
      <c r="CT7" s="38">
        <v>27.26</v>
      </c>
      <c r="CU7" s="38">
        <v>27.09</v>
      </c>
      <c r="CV7" s="38">
        <v>26.64</v>
      </c>
      <c r="CW7" s="38">
        <v>26.64</v>
      </c>
      <c r="CX7" s="38">
        <v>94.44</v>
      </c>
      <c r="CY7" s="38">
        <v>93.94</v>
      </c>
      <c r="CZ7" s="38">
        <v>88</v>
      </c>
      <c r="DA7" s="38">
        <v>87.5</v>
      </c>
      <c r="DB7" s="38">
        <v>88.89</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