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041\Desktop\経営比較分析表\経営比較分析表\"/>
    </mc:Choice>
  </mc:AlternateContent>
  <workbookProtection workbookAlgorithmName="SHA-512" workbookHashValue="+Zy/cU3qCHTmzSOOqR/Rvvto7/Wxyrdx2GNMrOxL0D+iSxw/vEB6OQM+AzoL9nz1GfHvWsB/SJ4Q73+wNY35Nw==" workbookSaltValue="syveWlrQfCu4HWURZaK3p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<sst xmlns="http://schemas.openxmlformats.org/spreadsheetml/2006/main" count="233" uniqueCount="117">
  <si>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</si>
  <si>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</si>
  <si>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</si>
  <si>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</si>
  <si>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</si>
  <si>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</si>
  <si>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</si>
  <si>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</si>
  <si>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</si>
  <si>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</si>
  <si>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</si>
  <si>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</si>
  <si>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</si>
  <si>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</si>
  <si>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</si>
  <si>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</si>
  <si>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</si>
  <si>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</si>
  <si>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</si>
  <si>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</si>
  <si>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</si>
  <si>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</si>
  <si>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</si>
  <si>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</si>
  <si>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</si>
  <si>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</si>
  <si>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</si>
  <si>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</si>
  <si>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</si>
  <si>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</si>
  <si>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</si>
  <si>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</si>
  <si>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</si>
  <si>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</si>
  <si>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</si>
  <si>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</si>
  <si>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</si>
  <si>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</si>
  <si>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</si>
  <si>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</si>
  <si>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</si>
  <si>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</si>
  <si>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</si>
  <si>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</si>
  <si>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</si>
  <si>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</si>
  <si>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</si>
  <si>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</si>
  <si>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</si>
  <si>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</si>
  <si>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</si>
  <si>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</si>
  <si>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</si>
  <si>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</si>
  <si>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</si>
  <si>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</si>
  <si>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</si>
  <si>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</si>
  <si>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</si>
  <si>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</si>
  <si>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</si>
  <si>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</si>
  <si>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</si>
  <si>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</si>
  <si>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</si>
  <si>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</si>
  <si>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</si>
  <si>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</si>
  <si>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</si>
  <si>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</si>
  <si>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</si>
  <si>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</si>
  <si>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</si>
  <si>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</si>
  <si>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</si>
  <si>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</si>
  <si>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</si>
  <si>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</si>
  <si>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</si>
  <si>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</si>
  <si>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</si>
  <si>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</si>
  <si>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</si>
  <si>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</si>
  <si>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</si>
  <si>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</si>
  <si>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</si>
  <si>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</si>
  <si>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</si>
  <si>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</si>
  <si>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</si>
  <si>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</si>
  <si>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</si>
  <si>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</si>
  <si>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</si>
  <si>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北塩原村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</si>
  <si>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</si>
  <si>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</si>
  <si>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</si>
  <si>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</si>
  <si>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</si>
  <si>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</si>
  <si>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</si>
  <si>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</si>
  <si>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</si>
  <si>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</si>
  <si>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</si>
  <si>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</si>
  <si>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</si>
  <si>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</si>
  <si>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</si>
  <si>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</si>
  <si>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</si>
  <si>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</si>
  <si>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前年度と比較し、主に修繕料の減などでグラフに影響が出ているが、大きな変動はなかった。
しかし、支出に対し料金収入のみでは賄えず、一般会計繰入金に頼っているのが現状。</t>
    <rPh sb="0" eb="3">
      <t>ゼンネンド</t>
    </rPh>
    <rPh sb="4" eb="6">
      <t>ヒカク</t>
    </rPh>
    <rPh sb="8" eb="9">
      <t>オモ</t>
    </rPh>
    <rPh sb="10" eb="12">
      <t>シュウゼン</t>
    </rPh>
    <rPh sb="12" eb="13">
      <t>リョウ</t>
    </rPh>
    <rPh sb="14" eb="15">
      <t>ゲン</t>
    </rPh>
    <rPh sb="22" eb="24">
      <t>エイキョウ</t>
    </rPh>
    <rPh sb="25" eb="26">
      <t>デ</t>
    </rPh>
    <rPh sb="31" eb="32">
      <t>オオ</t>
    </rPh>
    <rPh sb="34" eb="36">
      <t>ヘンドウ</t>
    </rPh>
    <rPh sb="47" eb="49">
      <t>シシュツ</t>
    </rPh>
    <rPh sb="50" eb="51">
      <t>タイ</t>
    </rPh>
    <rPh sb="52" eb="54">
      <t>リョウキン</t>
    </rPh>
    <rPh sb="54" eb="56">
      <t>シュウニュウ</t>
    </rPh>
    <rPh sb="60" eb="61">
      <t>マカナ</t>
    </rPh>
    <rPh sb="64" eb="66">
      <t>イッパン</t>
    </rPh>
    <rPh sb="66" eb="68">
      <t>カイケイ</t>
    </rPh>
    <rPh sb="68" eb="70">
      <t>クリイレ</t>
    </rPh>
    <rPh sb="70" eb="71">
      <t>キン</t>
    </rPh>
    <rPh sb="72" eb="73">
      <t>タヨ</t>
    </rPh>
    <rPh sb="79" eb="81">
      <t>ゲンジョウ</t>
    </rPh>
    <phoneticPr fontId="4"/>
  </si>
  <si>
    <t>使用開始から20年以上経過しており、老朽化が進んでいるため、優先順位をつけながら更新・修繕が必要であると考える。</t>
    <rPh sb="0" eb="2">
      <t>シヨウ</t>
    </rPh>
    <rPh sb="2" eb="4">
      <t>カイシ</t>
    </rPh>
    <rPh sb="8" eb="11">
      <t>ネンイジョウ</t>
    </rPh>
    <rPh sb="11" eb="13">
      <t>ケイカ</t>
    </rPh>
    <rPh sb="18" eb="21">
      <t>ロウキュウカ</t>
    </rPh>
    <rPh sb="22" eb="23">
      <t>スス</t>
    </rPh>
    <rPh sb="30" eb="32">
      <t>ユウセン</t>
    </rPh>
    <rPh sb="32" eb="34">
      <t>ジュンイ</t>
    </rPh>
    <rPh sb="40" eb="42">
      <t>コウシン</t>
    </rPh>
    <rPh sb="43" eb="45">
      <t>シュウゼン</t>
    </rPh>
    <rPh sb="46" eb="48">
      <t>ヒツヨウ</t>
    </rPh>
    <rPh sb="52" eb="53">
      <t>カンガ</t>
    </rPh>
    <phoneticPr fontId="4"/>
  </si>
  <si>
    <t>簡易水道事業は料金収入だけでは維持できず、一般会計繰入金に頼っている状況であるため、事業の見直し（料金・管理状況等）を行う必要があると考える。
また、老朽化による更新・修繕については計画的に行う。</t>
    <rPh sb="0" eb="2">
      <t>カンイ</t>
    </rPh>
    <rPh sb="2" eb="4">
      <t>スイドウ</t>
    </rPh>
    <rPh sb="4" eb="6">
      <t>ジギョウ</t>
    </rPh>
    <rPh sb="7" eb="9">
      <t>リョウキン</t>
    </rPh>
    <rPh sb="9" eb="11">
      <t>シュウニュウ</t>
    </rPh>
    <rPh sb="15" eb="17">
      <t>イジ</t>
    </rPh>
    <rPh sb="21" eb="28">
      <t>イッパンカイケイクリイレキン</t>
    </rPh>
    <rPh sb="29" eb="30">
      <t>タヨ</t>
    </rPh>
    <rPh sb="34" eb="36">
      <t>ジョウキョウ</t>
    </rPh>
    <rPh sb="42" eb="44">
      <t>ジギョウ</t>
    </rPh>
    <rPh sb="45" eb="47">
      <t>ミナオ</t>
    </rPh>
    <rPh sb="49" eb="51">
      <t>リョウキン</t>
    </rPh>
    <rPh sb="52" eb="54">
      <t>カンリ</t>
    </rPh>
    <rPh sb="54" eb="56">
      <t>ジョウキョウ</t>
    </rPh>
    <rPh sb="56" eb="57">
      <t>トウ</t>
    </rPh>
    <rPh sb="59" eb="60">
      <t>オコナ</t>
    </rPh>
    <rPh sb="61" eb="63">
      <t>ヒツヨウ</t>
    </rPh>
    <rPh sb="67" eb="68">
      <t>カンガ</t>
    </rPh>
    <rPh sb="75" eb="78">
      <t>ロウキュウカ</t>
    </rPh>
    <rPh sb="81" eb="83">
      <t>コウシン</t>
    </rPh>
    <rPh sb="84" eb="86">
      <t>シュウゼン</t>
    </rPh>
    <rPh sb="91" eb="94">
      <t>ケイカクテキ</t>
    </rPh>
    <rPh sb="95" eb="96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</si>
</sst>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1.04</c:v>
                </c:pt>
                <c:pt idx="2">
                  <c:v>0.57999999999999996</c:v>
                </c:pt>
                <c:pt idx="3">
                  <c:v>0.68</c:v>
                </c:pt>
                <c:pt idx="4">
                  <c:v>0.21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BB-4AB9-B769-050F71314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245040"/>
        <c:axId val="35539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0.53</c:v>
                </c:pt>
                <c:pt idx="2">
                  <c:v>0.72</c:v>
                </c:pt>
                <c:pt idx="3">
                  <c:v>0.53</c:v>
                </c:pt>
                <c:pt idx="4">
                  <c:v>0.71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BB-4AB9-B769-050F71314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245040"/>
        <c:axId val="355394000"/>
      </c:lineChart>
      <c:dateAx>
        <c:axId val="356245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5394000"/>
        <c:crosses val="autoZero"/>
        <c:auto val="1"/>
        <c:lblOffset val="100"/>
        <c:baseTimeUnit val="years"/>
      </c:dateAx>
      <c:valAx>
        <c:axId val="35539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24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53.62</c:v>
                </c:pt>
                <c:pt idx="1">
                  <c:v>50.25</c:v>
                </c:pt>
                <c:pt idx="2">
                  <c:v>53.42</c:v>
                </c:pt>
                <c:pt idx="3">
                  <c:v>52.42</c:v>
                </c:pt>
                <c:pt idx="4">
                  <c:v>52.71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A7-4A34-8700-443B62B00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336056"/>
        <c:axId val="35633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57.29</c:v>
                </c:pt>
                <c:pt idx="1">
                  <c:v>55.9</c:v>
                </c:pt>
                <c:pt idx="2">
                  <c:v>57.3</c:v>
                </c:pt>
                <c:pt idx="3">
                  <c:v>56.76</c:v>
                </c:pt>
                <c:pt idx="4">
                  <c:v>56.04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A7-4A34-8700-443B62B00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36056"/>
        <c:axId val="356334488"/>
      </c:lineChart>
      <c:dateAx>
        <c:axId val="356336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6334488"/>
        <c:crosses val="autoZero"/>
        <c:auto val="1"/>
        <c:lblOffset val="100"/>
        <c:baseTimeUnit val="years"/>
      </c:dateAx>
      <c:valAx>
        <c:axId val="35633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336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72.19</c:v>
                </c:pt>
                <c:pt idx="1">
                  <c:v>70.680000000000007</c:v>
                </c:pt>
                <c:pt idx="2">
                  <c:v>70.680000000000007</c:v>
                </c:pt>
                <c:pt idx="3">
                  <c:v>70.680000000000007</c:v>
                </c:pt>
                <c:pt idx="4">
                  <c:v>70.69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0B-43FF-AF40-37F951A72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335664"/>
        <c:axId val="356331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73.69</c:v>
                </c:pt>
                <c:pt idx="1">
                  <c:v>73.28</c:v>
                </c:pt>
                <c:pt idx="2">
                  <c:v>72.42</c:v>
                </c:pt>
                <c:pt idx="3">
                  <c:v>73.069999999999993</c:v>
                </c:pt>
                <c:pt idx="4">
                  <c:v>72.78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0B-43FF-AF40-37F951A72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35664"/>
        <c:axId val="356331352"/>
      </c:lineChart>
      <c:dateAx>
        <c:axId val="356335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6331352"/>
        <c:crosses val="autoZero"/>
        <c:auto val="1"/>
        <c:lblOffset val="100"/>
        <c:baseTimeUnit val="years"/>
      </c:dateAx>
      <c:valAx>
        <c:axId val="356331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33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83.54</c:v>
                </c:pt>
                <c:pt idx="1">
                  <c:v>88.78</c:v>
                </c:pt>
                <c:pt idx="2">
                  <c:v>80.819999999999993</c:v>
                </c:pt>
                <c:pt idx="3">
                  <c:v>76.400000000000006</c:v>
                </c:pt>
                <c:pt idx="4">
                  <c:v>76.27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06-4195-8865-2CC7EA703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511088"/>
        <c:axId val="355621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76.27</c:v>
                </c:pt>
                <c:pt idx="1">
                  <c:v>77.56</c:v>
                </c:pt>
                <c:pt idx="2">
                  <c:v>78.510000000000005</c:v>
                </c:pt>
                <c:pt idx="3">
                  <c:v>77.91</c:v>
                </c:pt>
                <c:pt idx="4">
                  <c:v>79.099999999999994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06-4195-8865-2CC7EA703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511088"/>
        <c:axId val="355621736"/>
      </c:lineChart>
      <c:dateAx>
        <c:axId val="356511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5621736"/>
        <c:crosses val="autoZero"/>
        <c:auto val="1"/>
        <c:lblOffset val="100"/>
        <c:baseTimeUnit val="years"/>
      </c:dateAx>
      <c:valAx>
        <c:axId val="355621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51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9E-4AF5-B8FB-E127B443E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388656"/>
        <c:axId val="35605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9E-4AF5-B8FB-E127B443E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8656"/>
        <c:axId val="356056032"/>
      </c:lineChart>
      <c:dateAx>
        <c:axId val="355388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6056032"/>
        <c:crosses val="autoZero"/>
        <c:auto val="1"/>
        <c:lblOffset val="100"/>
        <c:baseTimeUnit val="years"/>
      </c:dateAx>
      <c:valAx>
        <c:axId val="35605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38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50-4BDA-B3BE-2187F3A68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763944"/>
        <c:axId val="15876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50-4BDA-B3BE-2187F3A68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63944"/>
        <c:axId val="158764336"/>
      </c:lineChart>
      <c:dateAx>
        <c:axId val="158763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8764336"/>
        <c:crosses val="autoZero"/>
        <c:auto val="1"/>
        <c:lblOffset val="100"/>
        <c:baseTimeUnit val="years"/>
      </c:dateAx>
      <c:valAx>
        <c:axId val="15876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763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2B-4124-BD43-981FF09C0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159528"/>
        <c:axId val="35615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2B-4124-BD43-981FF09C0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59528"/>
        <c:axId val="356152864"/>
      </c:lineChart>
      <c:dateAx>
        <c:axId val="356159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6152864"/>
        <c:crosses val="autoZero"/>
        <c:auto val="1"/>
        <c:lblOffset val="100"/>
        <c:baseTimeUnit val="years"/>
      </c:dateAx>
      <c:valAx>
        <c:axId val="35615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159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7C-49E8-867A-7EADE2B66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157568"/>
        <c:axId val="356153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7C-49E8-867A-7EADE2B66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57568"/>
        <c:axId val="356153256"/>
      </c:lineChart>
      <c:dateAx>
        <c:axId val="356157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6153256"/>
        <c:crosses val="autoZero"/>
        <c:auto val="1"/>
        <c:lblOffset val="100"/>
        <c:baseTimeUnit val="years"/>
      </c:dateAx>
      <c:valAx>
        <c:axId val="356153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15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1231.48</c:v>
                </c:pt>
                <c:pt idx="1">
                  <c:v>1264.5999999999999</c:v>
                </c:pt>
                <c:pt idx="2">
                  <c:v>1135.8</c:v>
                </c:pt>
                <c:pt idx="3">
                  <c:v>1195.8399999999999</c:v>
                </c:pt>
                <c:pt idx="4">
                  <c:v>1229.51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B3-4588-BB8C-C0633719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156392"/>
        <c:axId val="35615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1134.67</c:v>
                </c:pt>
                <c:pt idx="1">
                  <c:v>1144.79</c:v>
                </c:pt>
                <c:pt idx="2">
                  <c:v>1061.58</c:v>
                </c:pt>
                <c:pt idx="3">
                  <c:v>1007.7</c:v>
                </c:pt>
                <c:pt idx="4">
                  <c:v>1018.52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B3-4588-BB8C-C0633719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56392"/>
        <c:axId val="356154432"/>
      </c:lineChart>
      <c:dateAx>
        <c:axId val="356156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6154432"/>
        <c:crosses val="autoZero"/>
        <c:auto val="1"/>
        <c:lblOffset val="100"/>
        <c:baseTimeUnit val="years"/>
      </c:dateAx>
      <c:valAx>
        <c:axId val="35615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156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56.45</c:v>
                </c:pt>
                <c:pt idx="1">
                  <c:v>51.13</c:v>
                </c:pt>
                <c:pt idx="2">
                  <c:v>60.65</c:v>
                </c:pt>
                <c:pt idx="3">
                  <c:v>50.67</c:v>
                </c:pt>
                <c:pt idx="4">
                  <c:v>51.33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3F-4E46-9ED8-E6B3969F3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160312"/>
        <c:axId val="35615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40.6</c:v>
                </c:pt>
                <c:pt idx="1">
                  <c:v>56.04</c:v>
                </c:pt>
                <c:pt idx="2">
                  <c:v>58.52</c:v>
                </c:pt>
                <c:pt idx="3">
                  <c:v>59.22</c:v>
                </c:pt>
                <c:pt idx="4">
                  <c:v>58.79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3F-4E46-9ED8-E6B3969F3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60312"/>
        <c:axId val="356156000"/>
      </c:lineChart>
      <c:dateAx>
        <c:axId val="356160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6156000"/>
        <c:crosses val="autoZero"/>
        <c:auto val="1"/>
        <c:lblOffset val="100"/>
        <c:baseTimeUnit val="years"/>
      </c:dateAx>
      <c:valAx>
        <c:axId val="35615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160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207.31</c:v>
                </c:pt>
                <c:pt idx="1">
                  <c:v>240.66</c:v>
                </c:pt>
                <c:pt idx="2">
                  <c:v>207.63</c:v>
                </c:pt>
                <c:pt idx="3">
                  <c:v>241.85</c:v>
                </c:pt>
                <c:pt idx="4">
                  <c:v>236.96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53-4F36-8170-C49BB3790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330568"/>
        <c:axId val="356333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440.03</c:v>
                </c:pt>
                <c:pt idx="1">
                  <c:v>304.35000000000002</c:v>
                </c:pt>
                <c:pt idx="2">
                  <c:v>296.3</c:v>
                </c:pt>
                <c:pt idx="3">
                  <c:v>292.89999999999998</c:v>
                </c:pt>
                <c:pt idx="4">
                  <c:v>298.25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F36-8170-C49BB3790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30568"/>
        <c:axId val="356333704"/>
      </c:lineChart>
      <c:dateAx>
        <c:axId val="356330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6333704"/>
        <c:crosses val="autoZero"/>
        <c:auto val="1"/>
        <c:lblOffset val="100"/>
        <c:baseTimeUnit val="years"/>
      </c:dateAx>
      <c:valAx>
        <c:axId val="356333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330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5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福島県　北塩原村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D3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2722</v>
      </c>
      <c r="AM8" s="51"/>
      <c r="AN8" s="51"/>
      <c r="AO8" s="51"/>
      <c r="AP8" s="51"/>
      <c r="AQ8" s="51"/>
      <c r="AR8" s="51"/>
      <c r="AS8" s="51"/>
      <c r="AT8" s="47">
        <f>データ!$S$6</f>
        <v>234.08</v>
      </c>
      <c r="AU8" s="47"/>
      <c r="AV8" s="47"/>
      <c r="AW8" s="47"/>
      <c r="AX8" s="47"/>
      <c r="AY8" s="47"/>
      <c r="AZ8" s="47"/>
      <c r="BA8" s="47"/>
      <c r="BB8" s="47">
        <f>データ!$T$6</f>
        <v>11.63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97.74</v>
      </c>
      <c r="Q10" s="47"/>
      <c r="R10" s="47"/>
      <c r="S10" s="47"/>
      <c r="T10" s="47"/>
      <c r="U10" s="47"/>
      <c r="V10" s="47"/>
      <c r="W10" s="51">
        <f>データ!$Q$6</f>
        <v>2200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2636</v>
      </c>
      <c r="AM10" s="51"/>
      <c r="AN10" s="51"/>
      <c r="AO10" s="51"/>
      <c r="AP10" s="51"/>
      <c r="AQ10" s="51"/>
      <c r="AR10" s="51"/>
      <c r="AS10" s="51"/>
      <c r="AT10" s="47">
        <f>データ!$V$6</f>
        <v>1.99</v>
      </c>
      <c r="AU10" s="47"/>
      <c r="AV10" s="47"/>
      <c r="AW10" s="47"/>
      <c r="AX10" s="47"/>
      <c r="AY10" s="47"/>
      <c r="AZ10" s="47"/>
      <c r="BA10" s="47"/>
      <c r="BB10" s="47">
        <f>データ!$W$6</f>
        <v>1324.62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114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115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116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41</v>
      </c>
      <c r="N85" s="27" t="s">
        <v>41</v>
      </c>
      <c r="O85" s="27" t="str">
        <f>データ!EN6</f>
        <v>【0.56】</v>
      </c>
    </row>
  </sheetData>
  <sheetProtection algorithmName="SHA-512" hashValue="xIQAO9mwpmzRFdKuF2E4wQFXhZkQ5lrrsJEXOp1yuN5R+4hjQQQ9pywzLifz7gHS7RwmHQBRlYBmp5zQutAcfA==" saltValue="th9WvU+4BVGnkV3tG0Ucf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7" t="s">
        <v>51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52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53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54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55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56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57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58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59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60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61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62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63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64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65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66</v>
      </c>
      <c r="B5" s="32"/>
      <c r="C5" s="32"/>
      <c r="D5" s="32"/>
      <c r="E5" s="32"/>
      <c r="F5" s="32"/>
      <c r="G5" s="32"/>
      <c r="H5" s="33" t="s">
        <v>67</v>
      </c>
      <c r="I5" s="33" t="s">
        <v>68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73</v>
      </c>
      <c r="O5" s="33" t="s">
        <v>74</v>
      </c>
      <c r="P5" s="33" t="s">
        <v>75</v>
      </c>
      <c r="Q5" s="33" t="s">
        <v>76</v>
      </c>
      <c r="R5" s="33" t="s">
        <v>77</v>
      </c>
      <c r="S5" s="33" t="s">
        <v>78</v>
      </c>
      <c r="T5" s="33" t="s">
        <v>79</v>
      </c>
      <c r="U5" s="33" t="s">
        <v>80</v>
      </c>
      <c r="V5" s="33" t="s">
        <v>81</v>
      </c>
      <c r="W5" s="33" t="s">
        <v>82</v>
      </c>
      <c r="X5" s="33" t="s">
        <v>83</v>
      </c>
      <c r="Y5" s="33" t="s">
        <v>84</v>
      </c>
      <c r="Z5" s="33" t="s">
        <v>85</v>
      </c>
      <c r="AA5" s="33" t="s">
        <v>86</v>
      </c>
      <c r="AB5" s="33" t="s">
        <v>87</v>
      </c>
      <c r="AC5" s="33" t="s">
        <v>88</v>
      </c>
      <c r="AD5" s="33" t="s">
        <v>89</v>
      </c>
      <c r="AE5" s="33" t="s">
        <v>90</v>
      </c>
      <c r="AF5" s="33" t="s">
        <v>91</v>
      </c>
      <c r="AG5" s="33" t="s">
        <v>92</v>
      </c>
      <c r="AH5" s="33" t="s">
        <v>29</v>
      </c>
      <c r="AI5" s="33" t="s">
        <v>83</v>
      </c>
      <c r="AJ5" s="33" t="s">
        <v>84</v>
      </c>
      <c r="AK5" s="33" t="s">
        <v>85</v>
      </c>
      <c r="AL5" s="33" t="s">
        <v>86</v>
      </c>
      <c r="AM5" s="33" t="s">
        <v>87</v>
      </c>
      <c r="AN5" s="33" t="s">
        <v>88</v>
      </c>
      <c r="AO5" s="33" t="s">
        <v>89</v>
      </c>
      <c r="AP5" s="33" t="s">
        <v>90</v>
      </c>
      <c r="AQ5" s="33" t="s">
        <v>91</v>
      </c>
      <c r="AR5" s="33" t="s">
        <v>92</v>
      </c>
      <c r="AS5" s="33" t="s">
        <v>93</v>
      </c>
      <c r="AT5" s="33" t="s">
        <v>83</v>
      </c>
      <c r="AU5" s="33" t="s">
        <v>84</v>
      </c>
      <c r="AV5" s="33" t="s">
        <v>85</v>
      </c>
      <c r="AW5" s="33" t="s">
        <v>86</v>
      </c>
      <c r="AX5" s="33" t="s">
        <v>87</v>
      </c>
      <c r="AY5" s="33" t="s">
        <v>88</v>
      </c>
      <c r="AZ5" s="33" t="s">
        <v>89</v>
      </c>
      <c r="BA5" s="33" t="s">
        <v>90</v>
      </c>
      <c r="BB5" s="33" t="s">
        <v>91</v>
      </c>
      <c r="BC5" s="33" t="s">
        <v>92</v>
      </c>
      <c r="BD5" s="33" t="s">
        <v>93</v>
      </c>
      <c r="BE5" s="33" t="s">
        <v>83</v>
      </c>
      <c r="BF5" s="33" t="s">
        <v>84</v>
      </c>
      <c r="BG5" s="33" t="s">
        <v>85</v>
      </c>
      <c r="BH5" s="33" t="s">
        <v>86</v>
      </c>
      <c r="BI5" s="33" t="s">
        <v>87</v>
      </c>
      <c r="BJ5" s="33" t="s">
        <v>88</v>
      </c>
      <c r="BK5" s="33" t="s">
        <v>89</v>
      </c>
      <c r="BL5" s="33" t="s">
        <v>90</v>
      </c>
      <c r="BM5" s="33" t="s">
        <v>91</v>
      </c>
      <c r="BN5" s="33" t="s">
        <v>92</v>
      </c>
      <c r="BO5" s="33" t="s">
        <v>93</v>
      </c>
      <c r="BP5" s="33" t="s">
        <v>83</v>
      </c>
      <c r="BQ5" s="33" t="s">
        <v>84</v>
      </c>
      <c r="BR5" s="33" t="s">
        <v>85</v>
      </c>
      <c r="BS5" s="33" t="s">
        <v>86</v>
      </c>
      <c r="BT5" s="33" t="s">
        <v>87</v>
      </c>
      <c r="BU5" s="33" t="s">
        <v>88</v>
      </c>
      <c r="BV5" s="33" t="s">
        <v>89</v>
      </c>
      <c r="BW5" s="33" t="s">
        <v>90</v>
      </c>
      <c r="BX5" s="33" t="s">
        <v>91</v>
      </c>
      <c r="BY5" s="33" t="s">
        <v>92</v>
      </c>
      <c r="BZ5" s="33" t="s">
        <v>93</v>
      </c>
      <c r="CA5" s="33" t="s">
        <v>83</v>
      </c>
      <c r="CB5" s="33" t="s">
        <v>84</v>
      </c>
      <c r="CC5" s="33" t="s">
        <v>85</v>
      </c>
      <c r="CD5" s="33" t="s">
        <v>86</v>
      </c>
      <c r="CE5" s="33" t="s">
        <v>87</v>
      </c>
      <c r="CF5" s="33" t="s">
        <v>88</v>
      </c>
      <c r="CG5" s="33" t="s">
        <v>89</v>
      </c>
      <c r="CH5" s="33" t="s">
        <v>90</v>
      </c>
      <c r="CI5" s="33" t="s">
        <v>91</v>
      </c>
      <c r="CJ5" s="33" t="s">
        <v>92</v>
      </c>
      <c r="CK5" s="33" t="s">
        <v>93</v>
      </c>
      <c r="CL5" s="33" t="s">
        <v>83</v>
      </c>
      <c r="CM5" s="33" t="s">
        <v>84</v>
      </c>
      <c r="CN5" s="33" t="s">
        <v>85</v>
      </c>
      <c r="CO5" s="33" t="s">
        <v>86</v>
      </c>
      <c r="CP5" s="33" t="s">
        <v>87</v>
      </c>
      <c r="CQ5" s="33" t="s">
        <v>88</v>
      </c>
      <c r="CR5" s="33" t="s">
        <v>89</v>
      </c>
      <c r="CS5" s="33" t="s">
        <v>90</v>
      </c>
      <c r="CT5" s="33" t="s">
        <v>91</v>
      </c>
      <c r="CU5" s="33" t="s">
        <v>92</v>
      </c>
      <c r="CV5" s="33" t="s">
        <v>93</v>
      </c>
      <c r="CW5" s="33" t="s">
        <v>83</v>
      </c>
      <c r="CX5" s="33" t="s">
        <v>84</v>
      </c>
      <c r="CY5" s="33" t="s">
        <v>85</v>
      </c>
      <c r="CZ5" s="33" t="s">
        <v>86</v>
      </c>
      <c r="DA5" s="33" t="s">
        <v>87</v>
      </c>
      <c r="DB5" s="33" t="s">
        <v>88</v>
      </c>
      <c r="DC5" s="33" t="s">
        <v>89</v>
      </c>
      <c r="DD5" s="33" t="s">
        <v>90</v>
      </c>
      <c r="DE5" s="33" t="s">
        <v>91</v>
      </c>
      <c r="DF5" s="33" t="s">
        <v>92</v>
      </c>
      <c r="DG5" s="33" t="s">
        <v>93</v>
      </c>
      <c r="DH5" s="33" t="s">
        <v>83</v>
      </c>
      <c r="DI5" s="33" t="s">
        <v>84</v>
      </c>
      <c r="DJ5" s="33" t="s">
        <v>85</v>
      </c>
      <c r="DK5" s="33" t="s">
        <v>86</v>
      </c>
      <c r="DL5" s="33" t="s">
        <v>87</v>
      </c>
      <c r="DM5" s="33" t="s">
        <v>88</v>
      </c>
      <c r="DN5" s="33" t="s">
        <v>89</v>
      </c>
      <c r="DO5" s="33" t="s">
        <v>90</v>
      </c>
      <c r="DP5" s="33" t="s">
        <v>91</v>
      </c>
      <c r="DQ5" s="33" t="s">
        <v>92</v>
      </c>
      <c r="DR5" s="33" t="s">
        <v>93</v>
      </c>
      <c r="DS5" s="33" t="s">
        <v>83</v>
      </c>
      <c r="DT5" s="33" t="s">
        <v>84</v>
      </c>
      <c r="DU5" s="33" t="s">
        <v>85</v>
      </c>
      <c r="DV5" s="33" t="s">
        <v>86</v>
      </c>
      <c r="DW5" s="33" t="s">
        <v>87</v>
      </c>
      <c r="DX5" s="33" t="s">
        <v>88</v>
      </c>
      <c r="DY5" s="33" t="s">
        <v>89</v>
      </c>
      <c r="DZ5" s="33" t="s">
        <v>90</v>
      </c>
      <c r="EA5" s="33" t="s">
        <v>91</v>
      </c>
      <c r="EB5" s="33" t="s">
        <v>92</v>
      </c>
      <c r="EC5" s="33" t="s">
        <v>93</v>
      </c>
      <c r="ED5" s="33" t="s">
        <v>83</v>
      </c>
      <c r="EE5" s="33" t="s">
        <v>84</v>
      </c>
      <c r="EF5" s="33" t="s">
        <v>85</v>
      </c>
      <c r="EG5" s="33" t="s">
        <v>86</v>
      </c>
      <c r="EH5" s="33" t="s">
        <v>87</v>
      </c>
      <c r="EI5" s="33" t="s">
        <v>88</v>
      </c>
      <c r="EJ5" s="33" t="s">
        <v>89</v>
      </c>
      <c r="EK5" s="33" t="s">
        <v>90</v>
      </c>
      <c r="EL5" s="33" t="s">
        <v>91</v>
      </c>
      <c r="EM5" s="33" t="s">
        <v>92</v>
      </c>
      <c r="EN5" s="33" t="s">
        <v>93</v>
      </c>
    </row>
    <row r="6" spans="1:144" s="37" customFormat="1" x14ac:dyDescent="0.15">
      <c r="A6" s="29" t="s">
        <v>94</v>
      </c>
      <c r="B6" s="34">
        <f>B7</f>
        <v>2019</v>
      </c>
      <c r="C6" s="34">
        <f t="shared" ref="C6:W6" si="3">C7</f>
        <v>74021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福島県　北塩原村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97.74</v>
      </c>
      <c r="Q6" s="35">
        <f t="shared" si="3"/>
        <v>2200</v>
      </c>
      <c r="R6" s="35">
        <f t="shared" si="3"/>
        <v>2722</v>
      </c>
      <c r="S6" s="35">
        <f t="shared" si="3"/>
        <v>234.08</v>
      </c>
      <c r="T6" s="35">
        <f t="shared" si="3"/>
        <v>11.63</v>
      </c>
      <c r="U6" s="35">
        <f t="shared" si="3"/>
        <v>2636</v>
      </c>
      <c r="V6" s="35">
        <f t="shared" si="3"/>
        <v>1.99</v>
      </c>
      <c r="W6" s="35">
        <f t="shared" si="3"/>
        <v>1324.62</v>
      </c>
      <c r="X6" s="36">
        <f>IF(X7="",NA(),X7)</f>
        <v>83.54</v>
      </c>
      <c r="Y6" s="36">
        <f t="shared" ref="Y6:AG6" si="4">IF(Y7="",NA(),Y7)</f>
        <v>88.78</v>
      </c>
      <c r="Z6" s="36">
        <f t="shared" si="4"/>
        <v>80.819999999999993</v>
      </c>
      <c r="AA6" s="36">
        <f t="shared" si="4"/>
        <v>76.400000000000006</v>
      </c>
      <c r="AB6" s="36">
        <f t="shared" si="4"/>
        <v>76.27</v>
      </c>
      <c r="AC6" s="36">
        <f t="shared" si="4"/>
        <v>76.27</v>
      </c>
      <c r="AD6" s="36">
        <f t="shared" si="4"/>
        <v>77.56</v>
      </c>
      <c r="AE6" s="36">
        <f t="shared" si="4"/>
        <v>78.510000000000005</v>
      </c>
      <c r="AF6" s="36">
        <f t="shared" si="4"/>
        <v>77.91</v>
      </c>
      <c r="AG6" s="36">
        <f t="shared" si="4"/>
        <v>79.099999999999994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1231.48</v>
      </c>
      <c r="BF6" s="36">
        <f t="shared" ref="BF6:BN6" si="7">IF(BF7="",NA(),BF7)</f>
        <v>1264.5999999999999</v>
      </c>
      <c r="BG6" s="36">
        <f t="shared" si="7"/>
        <v>1135.8</v>
      </c>
      <c r="BH6" s="36">
        <f t="shared" si="7"/>
        <v>1195.8399999999999</v>
      </c>
      <c r="BI6" s="36">
        <f t="shared" si="7"/>
        <v>1229.51</v>
      </c>
      <c r="BJ6" s="36">
        <f t="shared" si="7"/>
        <v>1134.67</v>
      </c>
      <c r="BK6" s="36">
        <f t="shared" si="7"/>
        <v>1144.79</v>
      </c>
      <c r="BL6" s="36">
        <f t="shared" si="7"/>
        <v>1061.58</v>
      </c>
      <c r="BM6" s="36">
        <f t="shared" si="7"/>
        <v>1007.7</v>
      </c>
      <c r="BN6" s="36">
        <f t="shared" si="7"/>
        <v>1018.52</v>
      </c>
      <c r="BO6" s="35" t="str">
        <f>IF(BO7="","",IF(BO7="-","【-】","【"&amp;SUBSTITUTE(TEXT(BO7,"#,##0.00"),"-","△")&amp;"】"))</f>
        <v>【1,084.05】</v>
      </c>
      <c r="BP6" s="36">
        <f>IF(BP7="",NA(),BP7)</f>
        <v>56.45</v>
      </c>
      <c r="BQ6" s="36">
        <f t="shared" ref="BQ6:BY6" si="8">IF(BQ7="",NA(),BQ7)</f>
        <v>51.13</v>
      </c>
      <c r="BR6" s="36">
        <f t="shared" si="8"/>
        <v>60.65</v>
      </c>
      <c r="BS6" s="36">
        <f t="shared" si="8"/>
        <v>50.67</v>
      </c>
      <c r="BT6" s="36">
        <f t="shared" si="8"/>
        <v>51.33</v>
      </c>
      <c r="BU6" s="36">
        <f t="shared" si="8"/>
        <v>40.6</v>
      </c>
      <c r="BV6" s="36">
        <f t="shared" si="8"/>
        <v>56.04</v>
      </c>
      <c r="BW6" s="36">
        <f t="shared" si="8"/>
        <v>58.52</v>
      </c>
      <c r="BX6" s="36">
        <f t="shared" si="8"/>
        <v>59.22</v>
      </c>
      <c r="BY6" s="36">
        <f t="shared" si="8"/>
        <v>58.79</v>
      </c>
      <c r="BZ6" s="35" t="str">
        <f>IF(BZ7="","",IF(BZ7="-","【-】","【"&amp;SUBSTITUTE(TEXT(BZ7,"#,##0.00"),"-","△")&amp;"】"))</f>
        <v>【53.46】</v>
      </c>
      <c r="CA6" s="36">
        <f>IF(CA7="",NA(),CA7)</f>
        <v>207.31</v>
      </c>
      <c r="CB6" s="36">
        <f t="shared" ref="CB6:CJ6" si="9">IF(CB7="",NA(),CB7)</f>
        <v>240.66</v>
      </c>
      <c r="CC6" s="36">
        <f t="shared" si="9"/>
        <v>207.63</v>
      </c>
      <c r="CD6" s="36">
        <f t="shared" si="9"/>
        <v>241.85</v>
      </c>
      <c r="CE6" s="36">
        <f t="shared" si="9"/>
        <v>236.96</v>
      </c>
      <c r="CF6" s="36">
        <f t="shared" si="9"/>
        <v>440.03</v>
      </c>
      <c r="CG6" s="36">
        <f t="shared" si="9"/>
        <v>304.35000000000002</v>
      </c>
      <c r="CH6" s="36">
        <f t="shared" si="9"/>
        <v>296.3</v>
      </c>
      <c r="CI6" s="36">
        <f t="shared" si="9"/>
        <v>292.89999999999998</v>
      </c>
      <c r="CJ6" s="36">
        <f t="shared" si="9"/>
        <v>298.25</v>
      </c>
      <c r="CK6" s="35" t="str">
        <f>IF(CK7="","",IF(CK7="-","【-】","【"&amp;SUBSTITUTE(TEXT(CK7,"#,##0.00"),"-","△")&amp;"】"))</f>
        <v>【300.47】</v>
      </c>
      <c r="CL6" s="36">
        <f>IF(CL7="",NA(),CL7)</f>
        <v>53.62</v>
      </c>
      <c r="CM6" s="36">
        <f t="shared" ref="CM6:CU6" si="10">IF(CM7="",NA(),CM7)</f>
        <v>50.25</v>
      </c>
      <c r="CN6" s="36">
        <f t="shared" si="10"/>
        <v>53.42</v>
      </c>
      <c r="CO6" s="36">
        <f t="shared" si="10"/>
        <v>52.42</v>
      </c>
      <c r="CP6" s="36">
        <f t="shared" si="10"/>
        <v>52.71</v>
      </c>
      <c r="CQ6" s="36">
        <f t="shared" si="10"/>
        <v>57.29</v>
      </c>
      <c r="CR6" s="36">
        <f t="shared" si="10"/>
        <v>55.9</v>
      </c>
      <c r="CS6" s="36">
        <f t="shared" si="10"/>
        <v>57.3</v>
      </c>
      <c r="CT6" s="36">
        <f t="shared" si="10"/>
        <v>56.76</v>
      </c>
      <c r="CU6" s="36">
        <f t="shared" si="10"/>
        <v>56.04</v>
      </c>
      <c r="CV6" s="35" t="str">
        <f>IF(CV7="","",IF(CV7="-","【-】","【"&amp;SUBSTITUTE(TEXT(CV7,"#,##0.00"),"-","△")&amp;"】"))</f>
        <v>【54.90】</v>
      </c>
      <c r="CW6" s="36">
        <f>IF(CW7="",NA(),CW7)</f>
        <v>72.19</v>
      </c>
      <c r="CX6" s="36">
        <f t="shared" ref="CX6:DF6" si="11">IF(CX7="",NA(),CX7)</f>
        <v>70.680000000000007</v>
      </c>
      <c r="CY6" s="36">
        <f t="shared" si="11"/>
        <v>70.680000000000007</v>
      </c>
      <c r="CZ6" s="36">
        <f t="shared" si="11"/>
        <v>70.680000000000007</v>
      </c>
      <c r="DA6" s="36">
        <f t="shared" si="11"/>
        <v>70.69</v>
      </c>
      <c r="DB6" s="36">
        <f t="shared" si="11"/>
        <v>73.69</v>
      </c>
      <c r="DC6" s="36">
        <f t="shared" si="11"/>
        <v>73.28</v>
      </c>
      <c r="DD6" s="36">
        <f t="shared" si="11"/>
        <v>72.42</v>
      </c>
      <c r="DE6" s="36">
        <f t="shared" si="11"/>
        <v>73.069999999999993</v>
      </c>
      <c r="DF6" s="36">
        <f t="shared" si="11"/>
        <v>72.78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1.03</v>
      </c>
      <c r="EE6" s="36">
        <f t="shared" ref="EE6:EM6" si="14">IF(EE7="",NA(),EE7)</f>
        <v>1.04</v>
      </c>
      <c r="EF6" s="36">
        <f t="shared" si="14"/>
        <v>0.57999999999999996</v>
      </c>
      <c r="EG6" s="36">
        <f t="shared" si="14"/>
        <v>0.68</v>
      </c>
      <c r="EH6" s="36">
        <f t="shared" si="14"/>
        <v>0.21</v>
      </c>
      <c r="EI6" s="36">
        <f t="shared" si="14"/>
        <v>0.65</v>
      </c>
      <c r="EJ6" s="36">
        <f t="shared" si="14"/>
        <v>0.53</v>
      </c>
      <c r="EK6" s="36">
        <f t="shared" si="14"/>
        <v>0.72</v>
      </c>
      <c r="EL6" s="36">
        <f t="shared" si="14"/>
        <v>0.53</v>
      </c>
      <c r="EM6" s="36">
        <f t="shared" si="14"/>
        <v>0.71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74021</v>
      </c>
      <c r="D7" s="38">
        <v>47</v>
      </c>
      <c r="E7" s="38">
        <v>1</v>
      </c>
      <c r="F7" s="38">
        <v>0</v>
      </c>
      <c r="G7" s="38">
        <v>0</v>
      </c>
      <c r="H7" s="38" t="s">
        <v>95</v>
      </c>
      <c r="I7" s="38" t="s">
        <v>96</v>
      </c>
      <c r="J7" s="38" t="s">
        <v>97</v>
      </c>
      <c r="K7" s="38" t="s">
        <v>98</v>
      </c>
      <c r="L7" s="38" t="s">
        <v>99</v>
      </c>
      <c r="M7" s="38" t="s">
        <v>100</v>
      </c>
      <c r="N7" s="39" t="s">
        <v>101</v>
      </c>
      <c r="O7" s="39" t="s">
        <v>102</v>
      </c>
      <c r="P7" s="39">
        <v>97.74</v>
      </c>
      <c r="Q7" s="39">
        <v>2200</v>
      </c>
      <c r="R7" s="39">
        <v>2722</v>
      </c>
      <c r="S7" s="39">
        <v>234.08</v>
      </c>
      <c r="T7" s="39">
        <v>11.63</v>
      </c>
      <c r="U7" s="39">
        <v>2636</v>
      </c>
      <c r="V7" s="39">
        <v>1.99</v>
      </c>
      <c r="W7" s="39">
        <v>1324.62</v>
      </c>
      <c r="X7" s="39">
        <v>83.54</v>
      </c>
      <c r="Y7" s="39">
        <v>88.78</v>
      </c>
      <c r="Z7" s="39">
        <v>80.819999999999993</v>
      </c>
      <c r="AA7" s="39">
        <v>76.400000000000006</v>
      </c>
      <c r="AB7" s="39">
        <v>76.27</v>
      </c>
      <c r="AC7" s="39">
        <v>76.27</v>
      </c>
      <c r="AD7" s="39">
        <v>77.56</v>
      </c>
      <c r="AE7" s="39">
        <v>78.510000000000005</v>
      </c>
      <c r="AF7" s="39">
        <v>77.91</v>
      </c>
      <c r="AG7" s="39">
        <v>79.099999999999994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1231.48</v>
      </c>
      <c r="BF7" s="39">
        <v>1264.5999999999999</v>
      </c>
      <c r="BG7" s="39">
        <v>1135.8</v>
      </c>
      <c r="BH7" s="39">
        <v>1195.8399999999999</v>
      </c>
      <c r="BI7" s="39">
        <v>1229.51</v>
      </c>
      <c r="BJ7" s="39">
        <v>1134.67</v>
      </c>
      <c r="BK7" s="39">
        <v>1144.79</v>
      </c>
      <c r="BL7" s="39">
        <v>1061.58</v>
      </c>
      <c r="BM7" s="39">
        <v>1007.7</v>
      </c>
      <c r="BN7" s="39">
        <v>1018.52</v>
      </c>
      <c r="BO7" s="39">
        <v>1084.05</v>
      </c>
      <c r="BP7" s="39">
        <v>56.45</v>
      </c>
      <c r="BQ7" s="39">
        <v>51.13</v>
      </c>
      <c r="BR7" s="39">
        <v>60.65</v>
      </c>
      <c r="BS7" s="39">
        <v>50.67</v>
      </c>
      <c r="BT7" s="39">
        <v>51.33</v>
      </c>
      <c r="BU7" s="39">
        <v>40.6</v>
      </c>
      <c r="BV7" s="39">
        <v>56.04</v>
      </c>
      <c r="BW7" s="39">
        <v>58.52</v>
      </c>
      <c r="BX7" s="39">
        <v>59.22</v>
      </c>
      <c r="BY7" s="39">
        <v>58.79</v>
      </c>
      <c r="BZ7" s="39">
        <v>53.46</v>
      </c>
      <c r="CA7" s="39">
        <v>207.31</v>
      </c>
      <c r="CB7" s="39">
        <v>240.66</v>
      </c>
      <c r="CC7" s="39">
        <v>207.63</v>
      </c>
      <c r="CD7" s="39">
        <v>241.85</v>
      </c>
      <c r="CE7" s="39">
        <v>236.96</v>
      </c>
      <c r="CF7" s="39">
        <v>440.03</v>
      </c>
      <c r="CG7" s="39">
        <v>304.35000000000002</v>
      </c>
      <c r="CH7" s="39">
        <v>296.3</v>
      </c>
      <c r="CI7" s="39">
        <v>292.89999999999998</v>
      </c>
      <c r="CJ7" s="39">
        <v>298.25</v>
      </c>
      <c r="CK7" s="39">
        <v>300.47000000000003</v>
      </c>
      <c r="CL7" s="39">
        <v>53.62</v>
      </c>
      <c r="CM7" s="39">
        <v>50.25</v>
      </c>
      <c r="CN7" s="39">
        <v>53.42</v>
      </c>
      <c r="CO7" s="39">
        <v>52.42</v>
      </c>
      <c r="CP7" s="39">
        <v>52.71</v>
      </c>
      <c r="CQ7" s="39">
        <v>57.29</v>
      </c>
      <c r="CR7" s="39">
        <v>55.9</v>
      </c>
      <c r="CS7" s="39">
        <v>57.3</v>
      </c>
      <c r="CT7" s="39">
        <v>56.76</v>
      </c>
      <c r="CU7" s="39">
        <v>56.04</v>
      </c>
      <c r="CV7" s="39">
        <v>54.9</v>
      </c>
      <c r="CW7" s="39">
        <v>72.19</v>
      </c>
      <c r="CX7" s="39">
        <v>70.680000000000007</v>
      </c>
      <c r="CY7" s="39">
        <v>70.680000000000007</v>
      </c>
      <c r="CZ7" s="39">
        <v>70.680000000000007</v>
      </c>
      <c r="DA7" s="39">
        <v>70.69</v>
      </c>
      <c r="DB7" s="39">
        <v>73.69</v>
      </c>
      <c r="DC7" s="39">
        <v>73.28</v>
      </c>
      <c r="DD7" s="39">
        <v>72.42</v>
      </c>
      <c r="DE7" s="39">
        <v>73.069999999999993</v>
      </c>
      <c r="DF7" s="39">
        <v>72.78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1.03</v>
      </c>
      <c r="EE7" s="39">
        <v>1.04</v>
      </c>
      <c r="EF7" s="39">
        <v>0.57999999999999996</v>
      </c>
      <c r="EG7" s="39">
        <v>0.68</v>
      </c>
      <c r="EH7" s="39">
        <v>0.21</v>
      </c>
      <c r="EI7" s="39">
        <v>0.65</v>
      </c>
      <c r="EJ7" s="39">
        <v>0.53</v>
      </c>
      <c r="EK7" s="39">
        <v>0.72</v>
      </c>
      <c r="EL7" s="39">
        <v>0.53</v>
      </c>
      <c r="EM7" s="39">
        <v>0.71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103</v>
      </c>
      <c r="C9" s="41" t="s">
        <v>104</v>
      </c>
      <c r="D9" s="41" t="s">
        <v>105</v>
      </c>
      <c r="E9" s="41" t="s">
        <v>106</v>
      </c>
      <c r="F9" s="41" t="s">
        <v>107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45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4" x14ac:dyDescent="0.15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